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SSV01.tahara.local\ファイルサーバ\1010 水道課\●業務係\◆R4\R4調査物、会議\愛知県\市町村課\【123(月)17時】公営企業に係る経営比較分析表（令和３年度決算）の分析等について（照会）\"/>
    </mc:Choice>
  </mc:AlternateContent>
  <workbookProtection workbookAlgorithmName="SHA-512" workbookHashValue="ePLc0qkXebC4LoJ0oLQhlrwMvdA+IMf2DrDqR9DLz5nDa264NAfesSNyHccGsrijwncY1k/RtKpW8X+UCCrV9w==" workbookSaltValue="o/37akvatGFXhNwqRAAB9w==" workbookSpinCount="100000" lockStructure="1"/>
  <bookViews>
    <workbookView xWindow="0" yWindow="0" windowWidth="23040" windowHeight="9168"/>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W10" i="4" s="1"/>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F85" i="4"/>
  <c r="E85" i="4"/>
  <c r="BB10" i="4"/>
  <c r="AL10" i="4"/>
  <c r="I10"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<sst xmlns="http://schemas.openxmlformats.org/spreadsheetml/2006/main" count="228" uniqueCount="114">
  <si>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</si>
  <si>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</si>
  <si>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</si>
  <si>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</si>
  <si>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</si>
  <si>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</si>
  <si>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</si>
  <si>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</si>
  <si>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</si>
  <si>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</si>
  <si>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</si>
  <si>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</si>
  <si>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</si>
  <si>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</si>
  <si>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</si>
  <si>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</si>
  <si>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</si>
  <si>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</si>
  <si>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</si>
  <si>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</si>
  <si>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</si>
  <si>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</si>
  <si>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</si>
  <si>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</si>
  <si>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</si>
  <si>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</si>
  <si>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</si>
  <si>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</si>
  <si>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</si>
  <si>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</si>
  <si>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</si>
  <si>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</si>
  <si>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</si>
  <si>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</si>
  <si>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</si>
  <si>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</si>
  <si>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</si>
  <si>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</si>
  <si>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</si>
  <si>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</si>
  <si>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</si>
  <si>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</si>
  <si>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</si>
  <si>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</si>
  <si>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</si>
  <si>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</si>
  <si>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</si>
  <si>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</si>
  <si>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</si>
  <si>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</si>
  <si>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</si>
  <si>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</si>
  <si>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</si>
  <si>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</si>
  <si>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</si>
  <si>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</si>
  <si>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</si>
  <si>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</si>
  <si>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</si>
  <si>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</si>
  <si>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</si>
  <si>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</si>
  <si>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</si>
  <si>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</si>
  <si>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</si>
  <si>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</si>
  <si>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</si>
  <si>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</si>
  <si>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</si>
  <si>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</si>
  <si>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</si>
  <si>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</si>
  <si>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</si>
  <si>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</si>
  <si>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</si>
  <si>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</si>
  <si>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</si>
  <si>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</si>
  <si>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</si>
  <si>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</si>
  <si>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</si>
  <si>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</si>
  <si>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</si>
  <si>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</si>
  <si>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</si>
  <si>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</si>
  <si>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</si>
  <si>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</si>
  <si>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</si>
  <si>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</si>
  <si>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</si>
  <si>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</si>
  <si>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</si>
  <si>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</si>
  <si>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</si>
  <si>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</si>
  <si>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</si>
  <si>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</si>
  <si>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</si>
  <si>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</si>
  <si>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</si>
  <si>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</si>
  <si>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</si>
  <si>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</si>
  <si>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</si>
  <si>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</si>
  <si>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</si>
  <si>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</si>
  <si>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</si>
  <si>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</si>
  <si>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</si>
  <si>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②管路経年化率ともに全国平均等を上回っています。特に令和３年度は、昭和40～50年代に建設された多くの施設が法定耐用年数を超過したため、②管路経年化率が大きく上昇しました。
③管路更新率は、令和元年度までは類似団体平均等と同等で安定した値を示していました。令和2年度以降大きく低下したのは、前年までに整備した基幹管路の撤去のみの工事が大きな割合を占めたことに加え、周辺構造物の撤去復旧費の増加及び人件費・材料費の上昇などにより、計画どおりの進捗が実現できていないことが考えられます。
現在「田原市水道事業基本計画」に基づき計画的に投資を行なっていますが、今後、計画の見直しが必要となる可能性があります。
</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3" eb="25">
      <t>ゼンコク</t>
    </rPh>
    <rPh sb="25" eb="27">
      <t>ヘイキン</t>
    </rPh>
    <rPh sb="27" eb="28">
      <t>トウ</t>
    </rPh>
    <rPh sb="29" eb="31">
      <t>ウワマワ</t>
    </rPh>
    <rPh sb="46" eb="48">
      <t>ショウワ</t>
    </rPh>
    <rPh sb="53" eb="54">
      <t>ネン</t>
    </rPh>
    <rPh sb="54" eb="55">
      <t>ダイ</t>
    </rPh>
    <rPh sb="56" eb="58">
      <t>ケンセツ</t>
    </rPh>
    <rPh sb="61" eb="62">
      <t>オオ</t>
    </rPh>
    <rPh sb="64" eb="66">
      <t>シセツ</t>
    </rPh>
    <rPh sb="67" eb="69">
      <t>ホウテイ</t>
    </rPh>
    <rPh sb="69" eb="71">
      <t>タイヨウ</t>
    </rPh>
    <rPh sb="71" eb="73">
      <t>ネンスウ</t>
    </rPh>
    <rPh sb="74" eb="76">
      <t>チョウカ</t>
    </rPh>
    <rPh sb="89" eb="90">
      <t>オオ</t>
    </rPh>
    <rPh sb="92" eb="94">
      <t>ジョウショウ</t>
    </rPh>
    <rPh sb="101" eb="103">
      <t>カンロ</t>
    </rPh>
    <rPh sb="103" eb="105">
      <t>コウシン</t>
    </rPh>
    <rPh sb="105" eb="106">
      <t>リツ</t>
    </rPh>
    <rPh sb="108" eb="110">
      <t>レイワ</t>
    </rPh>
    <rPh sb="116" eb="118">
      <t>ルイジ</t>
    </rPh>
    <rPh sb="118" eb="120">
      <t>ダンタイ</t>
    </rPh>
    <rPh sb="120" eb="122">
      <t>ヘイキン</t>
    </rPh>
    <rPh sb="122" eb="123">
      <t>トウ</t>
    </rPh>
    <rPh sb="124" eb="126">
      <t>ドウトウ</t>
    </rPh>
    <rPh sb="127" eb="129">
      <t>アンテイ</t>
    </rPh>
    <rPh sb="131" eb="132">
      <t>アタイ</t>
    </rPh>
    <rPh sb="133" eb="134">
      <t>シメ</t>
    </rPh>
    <rPh sb="141" eb="143">
      <t>レイワ</t>
    </rPh>
    <rPh sb="144" eb="146">
      <t>ネンド</t>
    </rPh>
    <rPh sb="146" eb="148">
      <t>イコウ</t>
    </rPh>
    <rPh sb="148" eb="149">
      <t>オオ</t>
    </rPh>
    <rPh sb="151" eb="153">
      <t>テイカ</t>
    </rPh>
    <rPh sb="158" eb="160">
      <t>ゼンネン</t>
    </rPh>
    <rPh sb="163" eb="165">
      <t>セイビ</t>
    </rPh>
    <rPh sb="167" eb="169">
      <t>キカン</t>
    </rPh>
    <rPh sb="169" eb="171">
      <t>カンロ</t>
    </rPh>
    <rPh sb="172" eb="174">
      <t>テッキョ</t>
    </rPh>
    <rPh sb="177" eb="179">
      <t>コウジ</t>
    </rPh>
    <rPh sb="180" eb="181">
      <t>オオ</t>
    </rPh>
    <rPh sb="183" eb="185">
      <t>ワリアイ</t>
    </rPh>
    <rPh sb="186" eb="187">
      <t>シ</t>
    </rPh>
    <rPh sb="192" eb="193">
      <t>クワ</t>
    </rPh>
    <rPh sb="195" eb="197">
      <t>シュウヘン</t>
    </rPh>
    <rPh sb="197" eb="200">
      <t>コウゾウブツ</t>
    </rPh>
    <rPh sb="201" eb="203">
      <t>テッキョ</t>
    </rPh>
    <rPh sb="203" eb="205">
      <t>フッキュウ</t>
    </rPh>
    <rPh sb="205" eb="206">
      <t>ヒ</t>
    </rPh>
    <rPh sb="207" eb="209">
      <t>ゾウカ</t>
    </rPh>
    <rPh sb="209" eb="210">
      <t>オヨ</t>
    </rPh>
    <rPh sb="211" eb="214">
      <t>ジンケンヒ</t>
    </rPh>
    <rPh sb="215" eb="217">
      <t>ザイリョウ</t>
    </rPh>
    <rPh sb="217" eb="218">
      <t>ヒ</t>
    </rPh>
    <rPh sb="219" eb="221">
      <t>ジョウショウ</t>
    </rPh>
    <rPh sb="227" eb="229">
      <t>ケイカク</t>
    </rPh>
    <rPh sb="233" eb="235">
      <t>シンチョク</t>
    </rPh>
    <rPh sb="236" eb="238">
      <t>ジツゲン</t>
    </rPh>
    <rPh sb="247" eb="248">
      <t>カンガ</t>
    </rPh>
    <rPh sb="255" eb="257">
      <t>ゲンザイ</t>
    </rPh>
    <rPh sb="258" eb="261">
      <t>タハラシ</t>
    </rPh>
    <rPh sb="261" eb="263">
      <t>スイドウ</t>
    </rPh>
    <rPh sb="263" eb="265">
      <t>ジギョウ</t>
    </rPh>
    <rPh sb="265" eb="267">
      <t>キホン</t>
    </rPh>
    <rPh sb="267" eb="269">
      <t>ケイカク</t>
    </rPh>
    <rPh sb="271" eb="272">
      <t>モト</t>
    </rPh>
    <rPh sb="274" eb="277">
      <t>ケイカクテキ</t>
    </rPh>
    <rPh sb="278" eb="280">
      <t>トウシ</t>
    </rPh>
    <rPh sb="281" eb="282">
      <t>オコ</t>
    </rPh>
    <rPh sb="290" eb="292">
      <t>コンゴ</t>
    </rPh>
    <rPh sb="293" eb="295">
      <t>ケイカク</t>
    </rPh>
    <rPh sb="296" eb="298">
      <t>ミナオ</t>
    </rPh>
    <rPh sb="300" eb="302">
      <t>ヒツヨウ</t>
    </rPh>
    <rPh sb="305" eb="308">
      <t>カノウセイ</t>
    </rPh>
    <phoneticPr fontId="4"/>
  </si>
  <si>
    <t>人口減少や大口使用者の使用水量の減少傾向が続く中、老朽化した施設の更新や災害発生時の機能喪失を軽減するための整備を、着実に進める必要があります。
今後の水道事業の安定的な経営のため平成30年4月に策定（令和5年度以降見直し予定）した経営戦略に基づき、施設の更新及び耐震化を計画的に進めるとともに、補助金、企業債、料金改定等により、適切な財源確保を図っていきます。
また、近隣市と人材育成と技術向上を目的とした情報共有、連携強化に取り組むとともに、業務や発注の共同化に向けた検討を進めます。</t>
    <rPh sb="16" eb="20">
      <t>ゲンショウケイコウ</t>
    </rPh>
    <rPh sb="21" eb="22">
      <t>ツヅ</t>
    </rPh>
    <rPh sb="23" eb="24">
      <t>ナカ</t>
    </rPh>
    <rPh sb="25" eb="28">
      <t>ロウキュウカ</t>
    </rPh>
    <rPh sb="30" eb="32">
      <t>シセツ</t>
    </rPh>
    <rPh sb="33" eb="35">
      <t>コウシン</t>
    </rPh>
    <rPh sb="36" eb="38">
      <t>サイガイ</t>
    </rPh>
    <rPh sb="38" eb="41">
      <t>ハッセイジ</t>
    </rPh>
    <rPh sb="42" eb="46">
      <t>キノウソウシツ</t>
    </rPh>
    <rPh sb="47" eb="49">
      <t>ケイゲン</t>
    </rPh>
    <rPh sb="54" eb="56">
      <t>セイビ</t>
    </rPh>
    <rPh sb="58" eb="60">
      <t>チャクジツ</t>
    </rPh>
    <rPh sb="61" eb="62">
      <t>スス</t>
    </rPh>
    <rPh sb="64" eb="66">
      <t>ヒツヨウ</t>
    </rPh>
    <rPh sb="73" eb="75">
      <t>コンゴ</t>
    </rPh>
    <rPh sb="76" eb="80">
      <t>スイドウジギョウ</t>
    </rPh>
    <rPh sb="81" eb="84">
      <t>アンテイテキ</t>
    </rPh>
    <rPh sb="85" eb="87">
      <t>ケイエイ</t>
    </rPh>
    <rPh sb="90" eb="92">
      <t>ヘイセイ</t>
    </rPh>
    <rPh sb="94" eb="95">
      <t>ネン</t>
    </rPh>
    <rPh sb="96" eb="97">
      <t>ガツ</t>
    </rPh>
    <rPh sb="98" eb="100">
      <t>サクテイ</t>
    </rPh>
    <rPh sb="101" eb="103">
      <t>レイワ</t>
    </rPh>
    <rPh sb="104" eb="106">
      <t>ネンド</t>
    </rPh>
    <rPh sb="106" eb="108">
      <t>イコウ</t>
    </rPh>
    <rPh sb="108" eb="110">
      <t>ミナオ</t>
    </rPh>
    <rPh sb="111" eb="113">
      <t>ヨテイ</t>
    </rPh>
    <rPh sb="118" eb="120">
      <t>センリャク</t>
    </rPh>
    <rPh sb="121" eb="122">
      <t>モト</t>
    </rPh>
    <rPh sb="125" eb="127">
      <t>シセツ</t>
    </rPh>
    <rPh sb="128" eb="130">
      <t>コウシン</t>
    </rPh>
    <rPh sb="130" eb="131">
      <t>オヨ</t>
    </rPh>
    <rPh sb="132" eb="135">
      <t>タイシンカ</t>
    </rPh>
    <rPh sb="136" eb="139">
      <t>ケイカクテキ</t>
    </rPh>
    <rPh sb="140" eb="141">
      <t>スス</t>
    </rPh>
    <rPh sb="148" eb="151">
      <t>ホジョキン</t>
    </rPh>
    <rPh sb="156" eb="161">
      <t>リョウキンカイテイトウ</t>
    </rPh>
    <rPh sb="165" eb="167">
      <t>テキセツ</t>
    </rPh>
    <rPh sb="168" eb="172">
      <t>ザイゲンカクホ</t>
    </rPh>
    <rPh sb="173" eb="174">
      <t>ハカ</t>
    </rPh>
    <rPh sb="185" eb="187">
      <t>キンリン</t>
    </rPh>
    <rPh sb="187" eb="188">
      <t>シ</t>
    </rPh>
    <rPh sb="189" eb="193">
      <t>ジンザイイクセイ</t>
    </rPh>
    <rPh sb="194" eb="198">
      <t>ギジュツコウジョウ</t>
    </rPh>
    <rPh sb="199" eb="201">
      <t>モクテキ</t>
    </rPh>
    <rPh sb="204" eb="208">
      <t>ジョウホウキョウユウ</t>
    </rPh>
    <rPh sb="209" eb="213">
      <t>レンケイキョウカ</t>
    </rPh>
    <rPh sb="214" eb="215">
      <t>ト</t>
    </rPh>
    <rPh sb="216" eb="217">
      <t>ク</t>
    </rPh>
    <rPh sb="223" eb="225">
      <t>ギョウム</t>
    </rPh>
    <rPh sb="226" eb="228">
      <t>ハッチュウ</t>
    </rPh>
    <rPh sb="229" eb="231">
      <t>キョウドウ</t>
    </rPh>
    <rPh sb="231" eb="232">
      <t>カ</t>
    </rPh>
    <rPh sb="233" eb="234">
      <t>ム</t>
    </rPh>
    <rPh sb="236" eb="238">
      <t>ケントウ</t>
    </rPh>
    <rPh sb="239" eb="240">
      <t>スス</t>
    </rPh>
    <phoneticPr fontId="4"/>
  </si>
  <si>
    <t>類似団体平均等と比較すると低い値であるものの①経常収支比率は100％を超えており、②累積欠損金もない状態が続いています。
しかし、⑤料金回収率は平成28年度から連続して100％を下回っています。これは、大口使用者の使用水量の減少や人口減などが続いていることにより、給水収益の減少傾向が続いていることが要因です。
一方で、⑥給水原価は類似団体平均を下回る状態が続いています。
⑥給水原価は安いですが⑤料金回収率は100％未満となっていることから、さらなる経費削減に加え、料金改定により改善を図る必要があります。
③流動比率、④企業債残高対給水収益比率、⑦施設利用率、⑧有収率は、いずれも類似団体平均より良好な値となっています。
ただし、老朽施設の更新を計画的に進めるため、平成30年度から一定額の借入を行なっており、④企業債残高対給水収益比率は今後も上昇する見込みです。
⑦施設利用率については、人口減少傾向の中、老朽化施設の更新にあわせ施設規模の最適化に取り組んでいます。
また、漏水調査や老朽管の更新などの取組をしていますが、⑧有収率の向上に結び付いておらず、その向上が課題となっています。</t>
    <rPh sb="0" eb="2">
      <t>ルイジ</t>
    </rPh>
    <rPh sb="2" eb="4">
      <t>ダンタイ</t>
    </rPh>
    <rPh sb="4" eb="6">
      <t>ヘイキン</t>
    </rPh>
    <rPh sb="6" eb="7">
      <t>トウ</t>
    </rPh>
    <rPh sb="8" eb="10">
      <t>ヒカク</t>
    </rPh>
    <rPh sb="13" eb="14">
      <t>ヒク</t>
    </rPh>
    <rPh sb="15" eb="16">
      <t>アタイ</t>
    </rPh>
    <rPh sb="23" eb="25">
      <t>ケイジョウ</t>
    </rPh>
    <rPh sb="25" eb="27">
      <t>シュウシ</t>
    </rPh>
    <rPh sb="27" eb="29">
      <t>ヒリツ</t>
    </rPh>
    <rPh sb="35" eb="36">
      <t>コ</t>
    </rPh>
    <rPh sb="42" eb="44">
      <t>ルイセキ</t>
    </rPh>
    <rPh sb="44" eb="46">
      <t>ケッソン</t>
    </rPh>
    <rPh sb="46" eb="47">
      <t>キン</t>
    </rPh>
    <rPh sb="50" eb="52">
      <t>ジョウタイ</t>
    </rPh>
    <rPh sb="53" eb="54">
      <t>ツヅ</t>
    </rPh>
    <rPh sb="72" eb="74">
      <t>ヘイセイ</t>
    </rPh>
    <rPh sb="76" eb="78">
      <t>ネンド</t>
    </rPh>
    <rPh sb="101" eb="103">
      <t>オオグチ</t>
    </rPh>
    <rPh sb="103" eb="106">
      <t>シヨウシャ</t>
    </rPh>
    <rPh sb="107" eb="109">
      <t>シヨウ</t>
    </rPh>
    <rPh sb="109" eb="111">
      <t>スイリョウ</t>
    </rPh>
    <rPh sb="112" eb="114">
      <t>ゲンショウ</t>
    </rPh>
    <rPh sb="115" eb="118">
      <t>ジンコウゲン</t>
    </rPh>
    <rPh sb="121" eb="122">
      <t>ツヅ</t>
    </rPh>
    <rPh sb="132" eb="134">
      <t>キュウスイ</t>
    </rPh>
    <rPh sb="134" eb="136">
      <t>シュウエキ</t>
    </rPh>
    <rPh sb="137" eb="139">
      <t>ゲンショウ</t>
    </rPh>
    <rPh sb="139" eb="141">
      <t>ケイコウ</t>
    </rPh>
    <rPh sb="142" eb="143">
      <t>ツヅ</t>
    </rPh>
    <rPh sb="150" eb="152">
      <t>ヨウイン</t>
    </rPh>
    <rPh sb="156" eb="158">
      <t>イッポウ</t>
    </rPh>
    <rPh sb="193" eb="194">
      <t>ヤス</t>
    </rPh>
    <rPh sb="209" eb="211">
      <t>ミマン</t>
    </rPh>
    <rPh sb="231" eb="232">
      <t>クワ</t>
    </rPh>
    <rPh sb="241" eb="243">
      <t>カイゼン</t>
    </rPh>
    <rPh sb="244" eb="245">
      <t>ハカ</t>
    </rPh>
    <rPh sb="246" eb="248">
      <t>ヒツヨウ</t>
    </rPh>
    <rPh sb="256" eb="258">
      <t>リュウドウ</t>
    </rPh>
    <rPh sb="258" eb="260">
      <t>ヒリツ</t>
    </rPh>
    <rPh sb="262" eb="264">
      <t>キギョウ</t>
    </rPh>
    <rPh sb="264" eb="265">
      <t>サイ</t>
    </rPh>
    <rPh sb="265" eb="267">
      <t>ザンダカ</t>
    </rPh>
    <rPh sb="267" eb="268">
      <t>タイ</t>
    </rPh>
    <rPh sb="268" eb="270">
      <t>キュウスイ</t>
    </rPh>
    <rPh sb="270" eb="272">
      <t>シュウエキ</t>
    </rPh>
    <rPh sb="272" eb="274">
      <t>ヒリツ</t>
    </rPh>
    <rPh sb="276" eb="278">
      <t>シセツ</t>
    </rPh>
    <rPh sb="278" eb="280">
      <t>リヨウ</t>
    </rPh>
    <rPh sb="280" eb="281">
      <t>リツ</t>
    </rPh>
    <rPh sb="283" eb="286">
      <t>ユウシュウリツ</t>
    </rPh>
    <rPh sb="292" eb="294">
      <t>ルイジ</t>
    </rPh>
    <rPh sb="294" eb="296">
      <t>ダンタイ</t>
    </rPh>
    <rPh sb="296" eb="298">
      <t>ヘイキン</t>
    </rPh>
    <rPh sb="300" eb="302">
      <t>リョウコウ</t>
    </rPh>
    <rPh sb="303" eb="304">
      <t>アタイ</t>
    </rPh>
    <rPh sb="317" eb="319">
      <t>ロウキュウ</t>
    </rPh>
    <rPh sb="319" eb="321">
      <t>シセツ</t>
    </rPh>
    <rPh sb="322" eb="324">
      <t>コウシン</t>
    </rPh>
    <rPh sb="325" eb="328">
      <t>ケイカクテキ</t>
    </rPh>
    <rPh sb="329" eb="330">
      <t>スス</t>
    </rPh>
    <rPh sb="335" eb="337">
      <t>ヘイセイ</t>
    </rPh>
    <rPh sb="339" eb="341">
      <t>ネンド</t>
    </rPh>
    <rPh sb="343" eb="345">
      <t>イッテイ</t>
    </rPh>
    <rPh sb="345" eb="346">
      <t>ガク</t>
    </rPh>
    <rPh sb="347" eb="349">
      <t>カリイレ</t>
    </rPh>
    <rPh sb="350" eb="351">
      <t>オコナ</t>
    </rPh>
    <rPh sb="371" eb="373">
      <t>コンゴ</t>
    </rPh>
    <rPh sb="374" eb="376">
      <t>ジョウショウ</t>
    </rPh>
    <rPh sb="378" eb="380">
      <t>ミコ</t>
    </rPh>
    <rPh sb="397" eb="399">
      <t>ジンコウ</t>
    </rPh>
    <rPh sb="399" eb="401">
      <t>ゲンショウ</t>
    </rPh>
    <rPh sb="401" eb="403">
      <t>ケイコウ</t>
    </rPh>
    <rPh sb="404" eb="405">
      <t>ナカ</t>
    </rPh>
    <rPh sb="406" eb="409">
      <t>ロウキュウカ</t>
    </rPh>
    <rPh sb="409" eb="411">
      <t>シセツ</t>
    </rPh>
    <rPh sb="412" eb="414">
      <t>コウシン</t>
    </rPh>
    <rPh sb="418" eb="420">
      <t>シセツ</t>
    </rPh>
    <rPh sb="420" eb="422">
      <t>キボ</t>
    </rPh>
    <rPh sb="423" eb="426">
      <t>サイテキカ</t>
    </rPh>
    <rPh sb="427" eb="428">
      <t>ト</t>
    </rPh>
    <rPh sb="429" eb="430">
      <t>ク</t>
    </rPh>
    <rPh sb="440" eb="442">
      <t>ロウスイ</t>
    </rPh>
    <rPh sb="442" eb="444">
      <t>チョウサ</t>
    </rPh>
    <rPh sb="445" eb="447">
      <t>ロウキュウ</t>
    </rPh>
    <rPh sb="447" eb="448">
      <t>カン</t>
    </rPh>
    <rPh sb="449" eb="451">
      <t>コウシン</t>
    </rPh>
    <rPh sb="454" eb="456">
      <t>トリクミ</t>
    </rPh>
    <rPh sb="465" eb="468">
      <t>ユウシュウリツ</t>
    </rPh>
    <rPh sb="469" eb="471">
      <t>コウジョウ</t>
    </rPh>
    <rPh sb="472" eb="473">
      <t>ムス</t>
    </rPh>
    <rPh sb="474" eb="475">
      <t>ツ</t>
    </rPh>
    <rPh sb="483" eb="485">
      <t>コウジョウ</t>
    </rPh>
    <rPh sb="486" eb="48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</si>
</sst>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0.74</c:v>
                </c:pt>
                <c:pt idx="1">
                  <c:v>0.61</c:v>
                </c:pt>
                <c:pt idx="2">
                  <c:v>0.62</c:v>
                </c:pt>
                <c:pt idx="3">
                  <c:v>0.25</c:v>
                </c:pt>
                <c:pt idx="4">
                  <c:v>0.28999999999999998</c:v>
                </c:pt>
              </c:numCache>
            </c:numRef>
          </c:val>
          <c:extLst>
            <c:ext xmlns:c16="http://schemas.microsoft.com/office/drawing/2014/chart" uri="{C3380CC4-5D6E-409C-BE32-E72D297353CC}">
              <c16:uniqueId val="{00000000-3F70-4478-9548-6E98A406A3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3F70-4478-9548-6E98A406A3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66.06</c:v>
                </c:pt>
                <c:pt idx="1">
                  <c:v>63.2</c:v>
                </c:pt>
                <c:pt idx="2">
                  <c:v>62.09</c:v>
                </c:pt>
                <c:pt idx="3">
                  <c:v>61.96</c:v>
                </c:pt>
                <c:pt idx="4">
                  <c:v>61.86</c:v>
                </c:pt>
              </c:numCache>
            </c:numRef>
          </c:val>
          <c:extLst>
            <c:ext xmlns:c16="http://schemas.microsoft.com/office/drawing/2014/chart" uri="{C3380CC4-5D6E-409C-BE32-E72D297353CC}">
              <c16:uniqueId val="{00000000-60F7-445B-85DF-7CFB8CB03D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60F7-445B-85DF-7CFB8CB03D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89.26</c:v>
                </c:pt>
                <c:pt idx="1">
                  <c:v>90.77</c:v>
                </c:pt>
                <c:pt idx="2">
                  <c:v>89.82</c:v>
                </c:pt>
                <c:pt idx="3">
                  <c:v>88.97</c:v>
                </c:pt>
                <c:pt idx="4">
                  <c:v>89.15</c:v>
                </c:pt>
              </c:numCache>
            </c:numRef>
          </c:val>
          <c:extLst>
            <c:ext xmlns:c16="http://schemas.microsoft.com/office/drawing/2014/chart" uri="{C3380CC4-5D6E-409C-BE32-E72D297353CC}">
              <c16:uniqueId val="{00000000-2F10-4D8A-9324-486047F8A7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2F10-4D8A-9324-486047F8A7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103.35</c:v>
                </c:pt>
                <c:pt idx="1">
                  <c:v>103.29</c:v>
                </c:pt>
                <c:pt idx="2">
                  <c:v>101.68</c:v>
                </c:pt>
                <c:pt idx="3">
                  <c:v>100.37</c:v>
                </c:pt>
                <c:pt idx="4">
                  <c:v>104.22</c:v>
                </c:pt>
              </c:numCache>
            </c:numRef>
          </c:val>
          <c:extLst>
            <c:ext xmlns:c16="http://schemas.microsoft.com/office/drawing/2014/chart" uri="{C3380CC4-5D6E-409C-BE32-E72D297353CC}">
              <c16:uniqueId val="{00000000-6AE2-4106-AF0F-AD6CFF8CD5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AE2-4106-AF0F-AD6CFF8CD5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57.67</c:v>
                </c:pt>
                <c:pt idx="1">
                  <c:v>58</c:v>
                </c:pt>
                <c:pt idx="2">
                  <c:v>58.43</c:v>
                </c:pt>
                <c:pt idx="3">
                  <c:v>58.41</c:v>
                </c:pt>
                <c:pt idx="4">
                  <c:v>58.45</c:v>
                </c:pt>
              </c:numCache>
            </c:numRef>
          </c:val>
          <c:extLst>
            <c:ext xmlns:c16="http://schemas.microsoft.com/office/drawing/2014/chart" uri="{C3380CC4-5D6E-409C-BE32-E72D297353CC}">
              <c16:uniqueId val="{00000000-C765-4C69-B972-E3D692103D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765-4C69-B972-E3D692103D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23.09</c:v>
                </c:pt>
                <c:pt idx="1">
                  <c:v>24.91</c:v>
                </c:pt>
                <c:pt idx="2">
                  <c:v>26.19</c:v>
                </c:pt>
                <c:pt idx="3">
                  <c:v>29.42</c:v>
                </c:pt>
                <c:pt idx="4">
                  <c:v>56.13</c:v>
                </c:pt>
              </c:numCache>
            </c:numRef>
          </c:val>
          <c:extLst>
            <c:ext xmlns:c16="http://schemas.microsoft.com/office/drawing/2014/chart" uri="{C3380CC4-5D6E-409C-BE32-E72D297353CC}">
              <c16:uniqueId val="{00000000-D902-40A6-B4AB-1559107BDE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D902-40A6-B4AB-1559107BDE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3F-419A-B809-4E90D9807A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F3F-419A-B809-4E90D9807A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444.61</c:v>
                </c:pt>
                <c:pt idx="1">
                  <c:v>425.6</c:v>
                </c:pt>
                <c:pt idx="2">
                  <c:v>574.82000000000005</c:v>
                </c:pt>
                <c:pt idx="3">
                  <c:v>453.63</c:v>
                </c:pt>
                <c:pt idx="4">
                  <c:v>605.97</c:v>
                </c:pt>
              </c:numCache>
            </c:numRef>
          </c:val>
          <c:extLst>
            <c:ext xmlns:c16="http://schemas.microsoft.com/office/drawing/2014/chart" uri="{C3380CC4-5D6E-409C-BE32-E72D297353CC}">
              <c16:uniqueId val="{00000000-60A9-4E94-BAC8-67E111FD5A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0A9-4E94-BAC8-67E111FD5A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formatCode="#,##0.00;&quot;△&quot;#,##0.00">
                  <c:v>0</c:v>
                </c:pt>
                <c:pt idx="1">
                  <c:v>9.6</c:v>
                </c:pt>
                <c:pt idx="2">
                  <c:v>19.440000000000001</c:v>
                </c:pt>
                <c:pt idx="3">
                  <c:v>29.56</c:v>
                </c:pt>
                <c:pt idx="4">
                  <c:v>38.729999999999997</c:v>
                </c:pt>
              </c:numCache>
            </c:numRef>
          </c:val>
          <c:extLst>
            <c:ext xmlns:c16="http://schemas.microsoft.com/office/drawing/2014/chart" uri="{C3380CC4-5D6E-409C-BE32-E72D297353CC}">
              <c16:uniqueId val="{00000000-8CCE-46A9-B711-BE970C66B7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8CCE-46A9-B711-BE970C66B7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98.65</c:v>
                </c:pt>
                <c:pt idx="1">
                  <c:v>98.32</c:v>
                </c:pt>
                <c:pt idx="2">
                  <c:v>97.09</c:v>
                </c:pt>
                <c:pt idx="3">
                  <c:v>95.96</c:v>
                </c:pt>
                <c:pt idx="4">
                  <c:v>98.53</c:v>
                </c:pt>
              </c:numCache>
            </c:numRef>
          </c:val>
          <c:extLst>
            <c:ext xmlns:c16="http://schemas.microsoft.com/office/drawing/2014/chart" uri="{C3380CC4-5D6E-409C-BE32-E72D297353CC}">
              <c16:uniqueId val="{00000000-4315-4825-AFE1-018EBE1941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4315-4825-AFE1-018EBE1941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148.69</c:v>
                </c:pt>
                <c:pt idx="1">
                  <c:v>148.94</c:v>
                </c:pt>
                <c:pt idx="2">
                  <c:v>151.21</c:v>
                </c:pt>
                <c:pt idx="3">
                  <c:v>151.27000000000001</c:v>
                </c:pt>
                <c:pt idx="4">
                  <c:v>148.01</c:v>
                </c:pt>
              </c:numCache>
            </c:numRef>
          </c:val>
          <c:extLst>
            <c:ext xmlns:c16="http://schemas.microsoft.com/office/drawing/2014/chart" uri="{C3380CC4-5D6E-409C-BE32-E72D297353CC}">
              <c16:uniqueId val="{00000000-B243-45BD-AEB7-536D7444DE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243-45BD-AEB7-536D7444DE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愛知県　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60"/>
      <c r="D7" s="60"/>
      <c r="E7" s="60"/>
      <c r="F7" s="60"/>
      <c r="G7" s="60"/>
      <c r="H7" s="60"/>
      <c r="I7" s="59" t="s">
        <v>2</v>
      </c>
      <c r="J7" s="60"/>
      <c r="K7" s="60"/>
      <c r="L7" s="60"/>
      <c r="M7" s="60"/>
      <c r="N7" s="60"/>
      <c r="O7" s="61"/>
      <c r="P7" s="62" t="s">
        <v>3</v>
      </c>
      <c r="Q7" s="62"/>
      <c r="R7" s="62"/>
      <c r="S7" s="62"/>
      <c r="T7" s="62"/>
      <c r="U7" s="62"/>
      <c r="V7" s="62"/>
      <c r="W7" s="62" t="s">
        <v>4</v>
      </c>
      <c r="X7" s="62"/>
      <c r="Y7" s="62"/>
      <c r="Z7" s="62"/>
      <c r="AA7" s="62"/>
      <c r="AB7" s="62"/>
      <c r="AC7" s="62"/>
      <c r="AD7" s="62" t="s">
        <v>5</v>
      </c>
      <c r="AE7" s="62"/>
      <c r="AF7" s="62"/>
      <c r="AG7" s="62"/>
      <c r="AH7" s="62"/>
      <c r="AI7" s="62"/>
      <c r="AJ7" s="62"/>
      <c r="AK7" s="2"/>
      <c r="AL7" s="62" t="s">
        <v>6</v>
      </c>
      <c r="AM7" s="62"/>
      <c r="AN7" s="62"/>
      <c r="AO7" s="62"/>
      <c r="AP7" s="62"/>
      <c r="AQ7" s="62"/>
      <c r="AR7" s="62"/>
      <c r="AS7" s="62"/>
      <c r="AT7" s="59" t="s">
        <v>7</v>
      </c>
      <c r="AU7" s="60"/>
      <c r="AV7" s="60"/>
      <c r="AW7" s="60"/>
      <c r="AX7" s="60"/>
      <c r="AY7" s="60"/>
      <c r="AZ7" s="60"/>
      <c r="BA7" s="60"/>
      <c r="BB7" s="62" t="s">
        <v>8</v>
      </c>
      <c r="BC7" s="62"/>
      <c r="BD7" s="62"/>
      <c r="BE7" s="62"/>
      <c r="BF7" s="62"/>
      <c r="BG7" s="62"/>
      <c r="BH7" s="62"/>
      <c r="BI7" s="62"/>
      <c r="BJ7" s="3"/>
      <c r="BK7" s="3"/>
      <c r="BL7" s="76" t="s">
        <v>9</v>
      </c>
      <c r="BM7" s="77"/>
      <c r="BN7" s="77"/>
      <c r="BO7" s="77"/>
      <c r="BP7" s="77"/>
      <c r="BQ7" s="77"/>
      <c r="BR7" s="77"/>
      <c r="BS7" s="77"/>
      <c r="BT7" s="77"/>
      <c r="BU7" s="77"/>
      <c r="BV7" s="77"/>
      <c r="BW7" s="77"/>
      <c r="BX7" s="77"/>
      <c r="BY7" s="78"/>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67" t="str">
        <f>データ!$K$6</f>
        <v>末端給水事業</v>
      </c>
      <c r="Q8" s="67"/>
      <c r="R8" s="67"/>
      <c r="S8" s="67"/>
      <c r="T8" s="67"/>
      <c r="U8" s="67"/>
      <c r="V8" s="67"/>
      <c r="W8" s="67" t="str">
        <f>データ!$L$6</f>
        <v>A4</v>
      </c>
      <c r="X8" s="67"/>
      <c r="Y8" s="67"/>
      <c r="Z8" s="67"/>
      <c r="AA8" s="67"/>
      <c r="AB8" s="67"/>
      <c r="AC8" s="67"/>
      <c r="AD8" s="67" t="str">
        <f>データ!$M$6</f>
        <v>非設置</v>
      </c>
      <c r="AE8" s="67"/>
      <c r="AF8" s="67"/>
      <c r="AG8" s="67"/>
      <c r="AH8" s="67"/>
      <c r="AI8" s="67"/>
      <c r="AJ8" s="67"/>
      <c r="AK8" s="2"/>
      <c r="AL8" s="56">
        <f>データ!$R$6</f>
        <v>60082</v>
      </c>
      <c r="AM8" s="56"/>
      <c r="AN8" s="56"/>
      <c r="AO8" s="56"/>
      <c r="AP8" s="56"/>
      <c r="AQ8" s="56"/>
      <c r="AR8" s="56"/>
      <c r="AS8" s="56"/>
      <c r="AT8" s="53">
        <f>データ!$S$6</f>
        <v>191.11</v>
      </c>
      <c r="AU8" s="54"/>
      <c r="AV8" s="54"/>
      <c r="AW8" s="54"/>
      <c r="AX8" s="54"/>
      <c r="AY8" s="54"/>
      <c r="AZ8" s="54"/>
      <c r="BA8" s="54"/>
      <c r="BB8" s="43">
        <f>データ!$T$6</f>
        <v>314.38</v>
      </c>
      <c r="BC8" s="43"/>
      <c r="BD8" s="43"/>
      <c r="BE8" s="43"/>
      <c r="BF8" s="43"/>
      <c r="BG8" s="43"/>
      <c r="BH8" s="43"/>
      <c r="BI8" s="43"/>
      <c r="BJ8" s="3"/>
      <c r="BK8" s="3"/>
      <c r="BL8" s="68" t="s">
        <v>10</v>
      </c>
      <c r="BM8" s="69"/>
      <c r="BN8" s="57" t="s">
        <v>11</v>
      </c>
      <c r="BO8" s="57"/>
      <c r="BP8" s="57"/>
      <c r="BQ8" s="57"/>
      <c r="BR8" s="57"/>
      <c r="BS8" s="57"/>
      <c r="BT8" s="57"/>
      <c r="BU8" s="57"/>
      <c r="BV8" s="57"/>
      <c r="BW8" s="57"/>
      <c r="BX8" s="57"/>
      <c r="BY8" s="58"/>
    </row>
    <row r="9" spans="1:78" ht="18.75" customHeight="1" x14ac:dyDescent="0.2">
      <c r="A9" s="2"/>
      <c r="B9" s="59" t="s">
        <v>12</v>
      </c>
      <c r="C9" s="60"/>
      <c r="D9" s="60"/>
      <c r="E9" s="60"/>
      <c r="F9" s="60"/>
      <c r="G9" s="60"/>
      <c r="H9" s="60"/>
      <c r="I9" s="59" t="s">
        <v>13</v>
      </c>
      <c r="J9" s="60"/>
      <c r="K9" s="60"/>
      <c r="L9" s="60"/>
      <c r="M9" s="60"/>
      <c r="N9" s="60"/>
      <c r="O9" s="61"/>
      <c r="P9" s="62" t="s">
        <v>14</v>
      </c>
      <c r="Q9" s="62"/>
      <c r="R9" s="62"/>
      <c r="S9" s="62"/>
      <c r="T9" s="62"/>
      <c r="U9" s="62"/>
      <c r="V9" s="62"/>
      <c r="W9" s="62" t="s">
        <v>15</v>
      </c>
      <c r="X9" s="62"/>
      <c r="Y9" s="62"/>
      <c r="Z9" s="62"/>
      <c r="AA9" s="62"/>
      <c r="AB9" s="62"/>
      <c r="AC9" s="62"/>
      <c r="AD9" s="2"/>
      <c r="AE9" s="2"/>
      <c r="AF9" s="2"/>
      <c r="AG9" s="2"/>
      <c r="AH9" s="2"/>
      <c r="AI9" s="2"/>
      <c r="AJ9" s="2"/>
      <c r="AK9" s="2"/>
      <c r="AL9" s="62" t="s">
        <v>16</v>
      </c>
      <c r="AM9" s="62"/>
      <c r="AN9" s="62"/>
      <c r="AO9" s="62"/>
      <c r="AP9" s="62"/>
      <c r="AQ9" s="62"/>
      <c r="AR9" s="62"/>
      <c r="AS9" s="62"/>
      <c r="AT9" s="59" t="s">
        <v>17</v>
      </c>
      <c r="AU9" s="60"/>
      <c r="AV9" s="60"/>
      <c r="AW9" s="60"/>
      <c r="AX9" s="60"/>
      <c r="AY9" s="60"/>
      <c r="AZ9" s="60"/>
      <c r="BA9" s="60"/>
      <c r="BB9" s="62" t="s">
        <v>18</v>
      </c>
      <c r="BC9" s="62"/>
      <c r="BD9" s="62"/>
      <c r="BE9" s="62"/>
      <c r="BF9" s="62"/>
      <c r="BG9" s="62"/>
      <c r="BH9" s="62"/>
      <c r="BI9" s="62"/>
      <c r="BJ9" s="3"/>
      <c r="BK9" s="3"/>
      <c r="BL9" s="63" t="s">
        <v>19</v>
      </c>
      <c r="BM9" s="64"/>
      <c r="BN9" s="65" t="s">
        <v>20</v>
      </c>
      <c r="BO9" s="65"/>
      <c r="BP9" s="65"/>
      <c r="BQ9" s="65"/>
      <c r="BR9" s="65"/>
      <c r="BS9" s="65"/>
      <c r="BT9" s="65"/>
      <c r="BU9" s="65"/>
      <c r="BV9" s="65"/>
      <c r="BW9" s="65"/>
      <c r="BX9" s="65"/>
      <c r="BY9" s="66"/>
    </row>
    <row r="10" spans="1:78" ht="18.75" customHeight="1" x14ac:dyDescent="0.2">
      <c r="A10" s="2"/>
      <c r="B10" s="53" t="str">
        <f>データ!$N$6</f>
        <v>-</v>
      </c>
      <c r="C10" s="54"/>
      <c r="D10" s="54"/>
      <c r="E10" s="54"/>
      <c r="F10" s="54"/>
      <c r="G10" s="54"/>
      <c r="H10" s="54"/>
      <c r="I10" s="53">
        <f>データ!$O$6</f>
        <v>93.27</v>
      </c>
      <c r="J10" s="54"/>
      <c r="K10" s="54"/>
      <c r="L10" s="54"/>
      <c r="M10" s="54"/>
      <c r="N10" s="54"/>
      <c r="O10" s="55"/>
      <c r="P10" s="43">
        <f>データ!$P$6</f>
        <v>99.93</v>
      </c>
      <c r="Q10" s="43"/>
      <c r="R10" s="43"/>
      <c r="S10" s="43"/>
      <c r="T10" s="43"/>
      <c r="U10" s="43"/>
      <c r="V10" s="43"/>
      <c r="W10" s="56">
        <f>データ!$Q$6</f>
        <v>2365</v>
      </c>
      <c r="X10" s="56"/>
      <c r="Y10" s="56"/>
      <c r="Z10" s="56"/>
      <c r="AA10" s="56"/>
      <c r="AB10" s="56"/>
      <c r="AC10" s="56"/>
      <c r="AD10" s="2"/>
      <c r="AE10" s="2"/>
      <c r="AF10" s="2"/>
      <c r="AG10" s="2"/>
      <c r="AH10" s="2"/>
      <c r="AI10" s="2"/>
      <c r="AJ10" s="2"/>
      <c r="AK10" s="2"/>
      <c r="AL10" s="56">
        <f>データ!$U$6</f>
        <v>59690</v>
      </c>
      <c r="AM10" s="56"/>
      <c r="AN10" s="56"/>
      <c r="AO10" s="56"/>
      <c r="AP10" s="56"/>
      <c r="AQ10" s="56"/>
      <c r="AR10" s="56"/>
      <c r="AS10" s="56"/>
      <c r="AT10" s="53">
        <f>データ!$V$6</f>
        <v>191.11</v>
      </c>
      <c r="AU10" s="54"/>
      <c r="AV10" s="54"/>
      <c r="AW10" s="54"/>
      <c r="AX10" s="54"/>
      <c r="AY10" s="54"/>
      <c r="AZ10" s="54"/>
      <c r="BA10" s="54"/>
      <c r="BB10" s="43">
        <f>データ!$W$6</f>
        <v>312.33</v>
      </c>
      <c r="BC10" s="43"/>
      <c r="BD10" s="43"/>
      <c r="BE10" s="43"/>
      <c r="BF10" s="43"/>
      <c r="BG10" s="43"/>
      <c r="BH10" s="43"/>
      <c r="BI10" s="43"/>
      <c r="BJ10" s="2"/>
      <c r="BK10" s="2"/>
      <c r="BL10" s="44" t="s">
        <v>21</v>
      </c>
      <c r="BM10" s="45"/>
      <c r="BN10" s="46" t="s">
        <v>22</v>
      </c>
      <c r="BO10" s="46"/>
      <c r="BP10" s="46"/>
      <c r="BQ10" s="46"/>
      <c r="BR10" s="46"/>
      <c r="BS10" s="46"/>
      <c r="BT10" s="46"/>
      <c r="BU10" s="46"/>
      <c r="BV10" s="46"/>
      <c r="BW10" s="46"/>
      <c r="BX10" s="46"/>
      <c r="BY10" s="4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23</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24</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gU4x+DanKHtjGIHulVLF6TwGfcH/tFss9U6W2Ev+RBQ1qfbYtZqpTfaKPunlH0X5B6L4Im+hSiA76ldtBGBdQ==" saltValue="HEtJg19pTlizcO7gExdvOQ==" spinCount="100000" sheet="1" objects="1" scenarios="1" formatCells="0" formatColumns="0" formatRows="0"/>
  <mergeCells count="4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60:BJ61"/>
    <mergeCell ref="BL64:BZ65"/>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232319</v>
      </c>
      <c r="D6" s="20">
        <f t="shared" si="3"/>
        <v>46</v>
      </c>
      <c r="E6" s="20">
        <f t="shared" si="3"/>
        <v>1</v>
      </c>
      <c r="F6" s="20">
        <f t="shared" si="3"/>
        <v>0</v>
      </c>
      <c r="G6" s="20">
        <f t="shared" si="3"/>
        <v>1</v>
      </c>
      <c r="H6" s="20" t="str">
        <f t="shared" si="3"/>
        <v>愛知県　田原市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93.27</v>
      </c>
      <c r="P6" s="21">
        <f t="shared" si="3"/>
        <v>99.93</v>
      </c>
      <c r="Q6" s="21">
        <f t="shared" si="3"/>
        <v>2365</v>
      </c>
      <c r="R6" s="21">
        <f t="shared" si="3"/>
        <v>60082</v>
      </c>
      <c r="S6" s="21">
        <f t="shared" si="3"/>
        <v>191.11</v>
      </c>
      <c r="T6" s="21">
        <f t="shared" si="3"/>
        <v>314.38</v>
      </c>
      <c r="U6" s="21">
        <f t="shared" si="3"/>
        <v>59690</v>
      </c>
      <c r="V6" s="21">
        <f t="shared" si="3"/>
        <v>191.11</v>
      </c>
      <c r="W6" s="21">
        <f t="shared" si="3"/>
        <v>312.33</v>
      </c>
      <c r="X6" s="22">
        <f>IF(X7="",NA(),X7)</f>
        <v>103.35</v>
      </c>
      <c r="Y6" s="22">
        <f t="shared" ref="Y6:AG6" si="4">IF(Y7="",NA(),Y7)</f>
        <v>103.29</v>
      </c>
      <c r="Z6" s="22">
        <f t="shared" si="4"/>
        <v>101.68</v>
      </c>
      <c r="AA6" s="22">
        <f t="shared" si="4"/>
        <v>100.37</v>
      </c>
      <c r="AB6" s="22">
        <f t="shared" si="4"/>
        <v>104.22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444.61</v>
      </c>
      <c r="AU6" s="22">
        <f t="shared" ref="AU6:BC6" si="6">IF(AU7="",NA(),AU7)</f>
        <v>425.6</v>
      </c>
      <c r="AV6" s="22">
        <f t="shared" si="6"/>
        <v>574.82000000000005</v>
      </c>
      <c r="AW6" s="22">
        <f t="shared" si="6"/>
        <v>453.63</v>
      </c>
      <c r="AX6" s="22">
        <f t="shared" si="6"/>
        <v>605.97</v>
      </c>
      <c r="AY6" s="22">
        <f t="shared" si="6"/>
        <v>355.5</v>
      </c>
      <c r="AZ6" s="22">
        <f t="shared" si="6"/>
        <v>349.83</v>
      </c>
      <c r="BA6" s="22">
        <f t="shared" si="6"/>
        <v>360.86</v>
      </c>
      <c r="BB6" s="22">
        <f t="shared" si="6"/>
        <v>350.79</v>
      </c>
      <c r="BC6" s="22">
        <f t="shared" si="6"/>
        <v>354.57</v>
      </c>
      <c r="BD6" s="21" t="str">
        <f>IF(BD7="","",IF(BD7="-","【-】","【"&amp;SUBSTITUTE(TEXT(BD7,"#,##0.00"),"-","△")&amp;"】"))</f>
        <v>【261.51】</v>
      </c>
      <c r="BE6" s="21">
        <f>IF(BE7="",NA(),BE7)</f>
        <v>0</v>
      </c>
      <c r="BF6" s="22">
        <f t="shared" ref="BF6:BN6" si="7">IF(BF7="",NA(),BF7)</f>
        <v>9.6</v>
      </c>
      <c r="BG6" s="22">
        <f t="shared" si="7"/>
        <v>19.440000000000001</v>
      </c>
      <c r="BH6" s="22">
        <f t="shared" si="7"/>
        <v>29.56</v>
      </c>
      <c r="BI6" s="22">
        <f t="shared" si="7"/>
        <v>38.729999999999997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98.65</v>
      </c>
      <c r="BQ6" s="22">
        <f t="shared" ref="BQ6:BY6" si="8">IF(BQ7="",NA(),BQ7)</f>
        <v>98.32</v>
      </c>
      <c r="BR6" s="22">
        <f t="shared" si="8"/>
        <v>97.09</v>
      </c>
      <c r="BS6" s="22">
        <f t="shared" si="8"/>
        <v>95.96</v>
      </c>
      <c r="BT6" s="22">
        <f t="shared" si="8"/>
        <v>98.53</v>
      </c>
      <c r="BU6" s="22">
        <f t="shared" si="8"/>
        <v>104.57</v>
      </c>
      <c r="BV6" s="22">
        <f t="shared" si="8"/>
        <v>103.54</v>
      </c>
      <c r="BW6" s="22">
        <f t="shared" si="8"/>
        <v>103.32</v>
      </c>
      <c r="BX6" s="22">
        <f t="shared" si="8"/>
        <v>100.85</v>
      </c>
      <c r="BY6" s="22">
        <f t="shared" si="8"/>
        <v>103.79</v>
      </c>
      <c r="BZ6" s="21" t="str">
        <f>IF(BZ7="","",IF(BZ7="-","【-】","【"&amp;SUBSTITUTE(TEXT(BZ7,"#,##0.00"),"-","△")&amp;"】"))</f>
        <v>【102.35】</v>
      </c>
      <c r="CA6" s="22">
        <f>IF(CA7="",NA(),CA7)</f>
        <v>148.69</v>
      </c>
      <c r="CB6" s="22">
        <f t="shared" ref="CB6:CJ6" si="9">IF(CB7="",NA(),CB7)</f>
        <v>148.94</v>
      </c>
      <c r="CC6" s="22">
        <f t="shared" si="9"/>
        <v>151.21</v>
      </c>
      <c r="CD6" s="22">
        <f t="shared" si="9"/>
        <v>151.27000000000001</v>
      </c>
      <c r="CE6" s="22">
        <f t="shared" si="9"/>
        <v>148.01</v>
      </c>
      <c r="CF6" s="22">
        <f t="shared" si="9"/>
        <v>165.47</v>
      </c>
      <c r="CG6" s="22">
        <f t="shared" si="9"/>
        <v>167.46</v>
      </c>
      <c r="CH6" s="22">
        <f t="shared" si="9"/>
        <v>168.56</v>
      </c>
      <c r="CI6" s="22">
        <f t="shared" si="9"/>
        <v>167.1</v>
      </c>
      <c r="CJ6" s="22">
        <f t="shared" si="9"/>
        <v>167.86</v>
      </c>
      <c r="CK6" s="21" t="str">
        <f>IF(CK7="","",IF(CK7="-","【-】","【"&amp;SUBSTITUTE(TEXT(CK7,"#,##0.00"),"-","△")&amp;"】"))</f>
        <v>【167.74】</v>
      </c>
      <c r="CL6" s="22">
        <f>IF(CL7="",NA(),CL7)</f>
        <v>66.06</v>
      </c>
      <c r="CM6" s="22">
        <f t="shared" ref="CM6:CU6" si="10">IF(CM7="",NA(),CM7)</f>
        <v>63.2</v>
      </c>
      <c r="CN6" s="22">
        <f t="shared" si="10"/>
        <v>62.09</v>
      </c>
      <c r="CO6" s="22">
        <f t="shared" si="10"/>
        <v>61.96</v>
      </c>
      <c r="CP6" s="22">
        <f t="shared" si="10"/>
        <v>61.86</v>
      </c>
      <c r="CQ6" s="22">
        <f t="shared" si="10"/>
        <v>59.74</v>
      </c>
      <c r="CR6" s="22">
        <f t="shared" si="10"/>
        <v>59.46</v>
      </c>
      <c r="CS6" s="22">
        <f t="shared" si="10"/>
        <v>59.51</v>
      </c>
      <c r="CT6" s="22">
        <f t="shared" si="10"/>
        <v>59.91</v>
      </c>
      <c r="CU6" s="22">
        <f t="shared" si="10"/>
        <v>59.4</v>
      </c>
      <c r="CV6" s="21" t="str">
        <f>IF(CV7="","",IF(CV7="-","【-】","【"&amp;SUBSTITUTE(TEXT(CV7,"#,##0.00"),"-","△")&amp;"】"))</f>
        <v>【60.29】</v>
      </c>
      <c r="CW6" s="22">
        <f>IF(CW7="",NA(),CW7)</f>
        <v>89.26</v>
      </c>
      <c r="CX6" s="22">
        <f t="shared" ref="CX6:DF6" si="11">IF(CX7="",NA(),CX7)</f>
        <v>90.77</v>
      </c>
      <c r="CY6" s="22">
        <f t="shared" si="11"/>
        <v>89.82</v>
      </c>
      <c r="CZ6" s="22">
        <f t="shared" si="11"/>
        <v>88.97</v>
      </c>
      <c r="DA6" s="22">
        <f t="shared" si="11"/>
        <v>89.15</v>
      </c>
      <c r="DB6" s="22">
        <f t="shared" si="11"/>
        <v>87.28</v>
      </c>
      <c r="DC6" s="22">
        <f t="shared" si="11"/>
        <v>87.41</v>
      </c>
      <c r="DD6" s="22">
        <f t="shared" si="11"/>
        <v>87.08</v>
      </c>
      <c r="DE6" s="22">
        <f t="shared" si="11"/>
        <v>87.26</v>
      </c>
      <c r="DF6" s="22">
        <f t="shared" si="11"/>
        <v>87.57</v>
      </c>
      <c r="DG6" s="21" t="str">
        <f>IF(DG7="","",IF(DG7="-","【-】","【"&amp;SUBSTITUTE(TEXT(DG7,"#,##0.00"),"-","△")&amp;"】"))</f>
        <v>【90.12】</v>
      </c>
      <c r="DH6" s="22">
        <f>IF(DH7="",NA(),DH7)</f>
        <v>57.67</v>
      </c>
      <c r="DI6" s="22">
        <f t="shared" ref="DI6:DQ6" si="12">IF(DI7="",NA(),DI7)</f>
        <v>58</v>
      </c>
      <c r="DJ6" s="22">
        <f t="shared" si="12"/>
        <v>58.43</v>
      </c>
      <c r="DK6" s="22">
        <f t="shared" si="12"/>
        <v>58.41</v>
      </c>
      <c r="DL6" s="22">
        <f t="shared" si="12"/>
        <v>58.45</v>
      </c>
      <c r="DM6" s="22">
        <f t="shared" si="12"/>
        <v>46.94</v>
      </c>
      <c r="DN6" s="22">
        <f t="shared" si="12"/>
        <v>47.62</v>
      </c>
      <c r="DO6" s="22">
        <f t="shared" si="12"/>
        <v>48.55</v>
      </c>
      <c r="DP6" s="22">
        <f t="shared" si="12"/>
        <v>49.2</v>
      </c>
      <c r="DQ6" s="22">
        <f t="shared" si="12"/>
        <v>50.01</v>
      </c>
      <c r="DR6" s="21" t="str">
        <f>IF(DR7="","",IF(DR7="-","【-】","【"&amp;SUBSTITUTE(TEXT(DR7,"#,##0.00"),"-","△")&amp;"】"))</f>
        <v>【50.88】</v>
      </c>
      <c r="DS6" s="22">
        <f>IF(DS7="",NA(),DS7)</f>
        <v>23.09</v>
      </c>
      <c r="DT6" s="22">
        <f t="shared" ref="DT6:EB6" si="13">IF(DT7="",NA(),DT7)</f>
        <v>24.91</v>
      </c>
      <c r="DU6" s="22">
        <f t="shared" si="13"/>
        <v>26.19</v>
      </c>
      <c r="DV6" s="22">
        <f t="shared" si="13"/>
        <v>29.42</v>
      </c>
      <c r="DW6" s="22">
        <f t="shared" si="13"/>
        <v>56.13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0.74</v>
      </c>
      <c r="EE6" s="22">
        <f t="shared" ref="EE6:EM6" si="14">IF(EE7="",NA(),EE7)</f>
        <v>0.61</v>
      </c>
      <c r="EF6" s="22">
        <f t="shared" si="14"/>
        <v>0.62</v>
      </c>
      <c r="EG6" s="22">
        <f t="shared" si="14"/>
        <v>0.25</v>
      </c>
      <c r="EH6" s="22">
        <f t="shared" si="14"/>
        <v>0.28999999999999998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232319</v>
      </c>
      <c r="D7" s="24">
        <v>46</v>
      </c>
      <c r="E7" s="24">
        <v>1</v>
      </c>
      <c r="F7" s="24">
        <v>0</v>
      </c>
      <c r="G7" s="24">
        <v>1</v>
      </c>
      <c r="H7" s="24" t="s">
        <v>93</v>
      </c>
      <c r="I7" s="24" t="s">
        <v>94</v>
      </c>
      <c r="J7" s="24" t="s">
        <v>95</v>
      </c>
      <c r="K7" s="24" t="s">
        <v>96</v>
      </c>
      <c r="L7" s="24" t="s">
        <v>97</v>
      </c>
      <c r="M7" s="24" t="s">
        <v>98</v>
      </c>
      <c r="N7" s="25" t="s">
        <v>99</v>
      </c>
      <c r="O7" s="25">
        <v>93.27</v>
      </c>
      <c r="P7" s="25">
        <v>99.93</v>
      </c>
      <c r="Q7" s="25">
        <v>2365</v>
      </c>
      <c r="R7" s="25">
        <v>60082</v>
      </c>
      <c r="S7" s="25">
        <v>191.11</v>
      </c>
      <c r="T7" s="25">
        <v>314.38</v>
      </c>
      <c r="U7" s="25">
        <v>59690</v>
      </c>
      <c r="V7" s="25">
        <v>191.11</v>
      </c>
      <c r="W7" s="25">
        <v>312.33</v>
      </c>
      <c r="X7" s="25">
        <v>103.35</v>
      </c>
      <c r="Y7" s="25">
        <v>103.29</v>
      </c>
      <c r="Z7" s="25">
        <v>101.68</v>
      </c>
      <c r="AA7" s="25">
        <v>100.37</v>
      </c>
      <c r="AB7" s="25">
        <v>104.22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444.61</v>
      </c>
      <c r="AU7" s="25">
        <v>425.6</v>
      </c>
      <c r="AV7" s="25">
        <v>574.82000000000005</v>
      </c>
      <c r="AW7" s="25">
        <v>453.63</v>
      </c>
      <c r="AX7" s="25">
        <v>605.97</v>
      </c>
      <c r="AY7" s="25">
        <v>355.5</v>
      </c>
      <c r="AZ7" s="25">
        <v>349.83</v>
      </c>
      <c r="BA7" s="25">
        <v>360.86</v>
      </c>
      <c r="BB7" s="25">
        <v>350.79</v>
      </c>
      <c r="BC7" s="25">
        <v>354.57</v>
      </c>
      <c r="BD7" s="25">
        <v>261.51</v>
      </c>
      <c r="BE7" s="25">
        <v>0</v>
      </c>
      <c r="BF7" s="25">
        <v>9.6</v>
      </c>
      <c r="BG7" s="25">
        <v>19.440000000000001</v>
      </c>
      <c r="BH7" s="25">
        <v>29.56</v>
      </c>
      <c r="BI7" s="25">
        <v>38.729999999999997</v>
      </c>
      <c r="BJ7" s="25">
        <v>312.58</v>
      </c>
      <c r="BK7" s="25">
        <v>314.87</v>
      </c>
      <c r="BL7" s="25">
        <v>309.27999999999997</v>
      </c>
      <c r="BM7" s="25">
        <v>322.92</v>
      </c>
      <c r="BN7" s="25">
        <v>303.45999999999998</v>
      </c>
      <c r="BO7" s="25">
        <v>265.16000000000003</v>
      </c>
      <c r="BP7" s="25">
        <v>98.65</v>
      </c>
      <c r="BQ7" s="25">
        <v>98.32</v>
      </c>
      <c r="BR7" s="25">
        <v>97.09</v>
      </c>
      <c r="BS7" s="25">
        <v>95.96</v>
      </c>
      <c r="BT7" s="25">
        <v>98.53</v>
      </c>
      <c r="BU7" s="25">
        <v>104.57</v>
      </c>
      <c r="BV7" s="25">
        <v>103.54</v>
      </c>
      <c r="BW7" s="25">
        <v>103.32</v>
      </c>
      <c r="BX7" s="25">
        <v>100.85</v>
      </c>
      <c r="BY7" s="25">
        <v>103.79</v>
      </c>
      <c r="BZ7" s="25">
        <v>102.35</v>
      </c>
      <c r="CA7" s="25">
        <v>148.69</v>
      </c>
      <c r="CB7" s="25">
        <v>148.94</v>
      </c>
      <c r="CC7" s="25">
        <v>151.21</v>
      </c>
      <c r="CD7" s="25">
        <v>151.27000000000001</v>
      </c>
      <c r="CE7" s="25">
        <v>148.01</v>
      </c>
      <c r="CF7" s="25">
        <v>165.47</v>
      </c>
      <c r="CG7" s="25">
        <v>167.46</v>
      </c>
      <c r="CH7" s="25">
        <v>168.56</v>
      </c>
      <c r="CI7" s="25">
        <v>167.1</v>
      </c>
      <c r="CJ7" s="25">
        <v>167.86</v>
      </c>
      <c r="CK7" s="25">
        <v>167.74</v>
      </c>
      <c r="CL7" s="25">
        <v>66.06</v>
      </c>
      <c r="CM7" s="25">
        <v>63.2</v>
      </c>
      <c r="CN7" s="25">
        <v>62.09</v>
      </c>
      <c r="CO7" s="25">
        <v>61.96</v>
      </c>
      <c r="CP7" s="25">
        <v>61.86</v>
      </c>
      <c r="CQ7" s="25">
        <v>59.74</v>
      </c>
      <c r="CR7" s="25">
        <v>59.46</v>
      </c>
      <c r="CS7" s="25">
        <v>59.51</v>
      </c>
      <c r="CT7" s="25">
        <v>59.91</v>
      </c>
      <c r="CU7" s="25">
        <v>59.4</v>
      </c>
      <c r="CV7" s="25">
        <v>60.29</v>
      </c>
      <c r="CW7" s="25">
        <v>89.26</v>
      </c>
      <c r="CX7" s="25">
        <v>90.77</v>
      </c>
      <c r="CY7" s="25">
        <v>89.82</v>
      </c>
      <c r="CZ7" s="25">
        <v>88.97</v>
      </c>
      <c r="DA7" s="25">
        <v>89.15</v>
      </c>
      <c r="DB7" s="25">
        <v>87.28</v>
      </c>
      <c r="DC7" s="25">
        <v>87.41</v>
      </c>
      <c r="DD7" s="25">
        <v>87.08</v>
      </c>
      <c r="DE7" s="25">
        <v>87.26</v>
      </c>
      <c r="DF7" s="25">
        <v>87.57</v>
      </c>
      <c r="DG7" s="25">
        <v>90.12</v>
      </c>
      <c r="DH7" s="25">
        <v>57.67</v>
      </c>
      <c r="DI7" s="25">
        <v>58</v>
      </c>
      <c r="DJ7" s="25">
        <v>58.43</v>
      </c>
      <c r="DK7" s="25">
        <v>58.41</v>
      </c>
      <c r="DL7" s="25">
        <v>58.45</v>
      </c>
      <c r="DM7" s="25">
        <v>46.94</v>
      </c>
      <c r="DN7" s="25">
        <v>47.62</v>
      </c>
      <c r="DO7" s="25">
        <v>48.55</v>
      </c>
      <c r="DP7" s="25">
        <v>49.2</v>
      </c>
      <c r="DQ7" s="25">
        <v>50.01</v>
      </c>
      <c r="DR7" s="25">
        <v>50.88</v>
      </c>
      <c r="DS7" s="25">
        <v>23.09</v>
      </c>
      <c r="DT7" s="25">
        <v>24.91</v>
      </c>
      <c r="DU7" s="25">
        <v>26.19</v>
      </c>
      <c r="DV7" s="25">
        <v>29.42</v>
      </c>
      <c r="DW7" s="25">
        <v>56.13</v>
      </c>
      <c r="DX7" s="25">
        <v>14.48</v>
      </c>
      <c r="DY7" s="25">
        <v>16.27</v>
      </c>
      <c r="DZ7" s="25">
        <v>17.11</v>
      </c>
      <c r="EA7" s="25">
        <v>18.329999999999998</v>
      </c>
      <c r="EB7" s="25">
        <v>20.27</v>
      </c>
      <c r="EC7" s="25">
        <v>22.3</v>
      </c>
      <c r="ED7" s="25">
        <v>0.74</v>
      </c>
      <c r="EE7" s="25">
        <v>0.61</v>
      </c>
      <c r="EF7" s="25">
        <v>0.62</v>
      </c>
      <c r="EG7" s="25">
        <v>0.25</v>
      </c>
      <c r="EH7" s="25">
        <v>0.28999999999999998</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R01-NPC-372</cp:lastModifiedBy>
  <cp:lastPrinted>2023-01-23T23:49:05Z</cp:lastPrinted>
  <dcterms:created xsi:type="dcterms:W3CDTF">2022-12-01T01:00:18Z</dcterms:created>
  <dcterms:modified xsi:type="dcterms:W3CDTF">2023-02-17T00:22:01Z</dcterms:modified>
  <cp:category/>
</cp:coreProperties>
</file>