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giyama\Desktop\公営企業に係る「経営比較分析表」の分析等の確認について\01上水道事業\"/>
    </mc:Choice>
  </mc:AlternateContent>
  <workbookProtection workbookAlgorithmName="SHA-512" workbookHashValue="CuaJkHgvThaCELq65QvaDGlcxABx3GW69b+G5Ajgj1vCdTAqBuWvpWjCBhQ2qrX1Cd6EIDBE36gIvIb9Ri3WnQ==" workbookSaltValue="XjSDumiBnDKOBfvEX+J7+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<sst xmlns="http://schemas.openxmlformats.org/spreadsheetml/2006/main" count="220" uniqueCount="108">
  <si>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</si>
  <si>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</si>
  <si>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</si>
  <si>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</si>
  <si>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</si>
  <si>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</si>
  <si>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</si>
  <si>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</si>
  <si>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</si>
  <si>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</si>
  <si>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</si>
  <si>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</si>
  <si>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</si>
  <si>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</si>
  <si>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</si>
  <si>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</si>
  <si>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</si>
  <si>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</si>
  <si>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</si>
  <si>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</si>
  <si>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</si>
  <si>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</si>
  <si>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</si>
  <si>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</si>
  <si>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</si>
  <si>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</si>
  <si>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</si>
  <si>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</si>
  <si>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</si>
  <si>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</si>
  <si>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</si>
  <si>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</si>
  <si>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</si>
  <si>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</si>
  <si>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</si>
  <si>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</si>
  <si>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</si>
  <si>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</si>
  <si>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</si>
  <si>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</si>
  <si>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</si>
  <si>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</si>
  <si>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</si>
  <si>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</si>
  <si>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</si>
  <si>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</si>
  <si>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</si>
  <si>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</si>
  <si>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</si>
  <si>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</si>
  <si>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</si>
  <si>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</si>
  <si>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</si>
  <si>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</si>
  <si>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</si>
  <si>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</si>
  <si>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</si>
  <si>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</si>
  <si>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</si>
  <si>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</si>
  <si>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</si>
  <si>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</si>
  <si>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</si>
  <si>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</si>
  <si>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</si>
  <si>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</si>
  <si>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</si>
  <si>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</si>
  <si>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</si>
  <si>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</si>
  <si>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</si>
  <si>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</si>
  <si>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</si>
  <si>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</si>
  <si>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</si>
  <si>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</si>
  <si>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</si>
  <si>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</si>
  <si>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</si>
  <si>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</si>
  <si>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</si>
  <si>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</si>
  <si>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</si>
  <si>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</si>
  <si>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</si>
  <si>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</si>
  <si>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</si>
  <si>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</si>
  <si>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</si>
  <si>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</si>
  <si>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</si>
  <si>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</si>
  <si>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</si>
  <si>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</si>
  <si>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</si>
  <si>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</si>
  <si>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</si>
  <si>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</si>
  <si>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</si>
  <si>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</si>
  <si>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</si>
  <si>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</si>
  <si>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</si>
  <si>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</si>
  <si>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</si>
  <si>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に伴う使用水量の減少傾向は、今後も継続する見通しであり、給水収益の減少が続く一方で、多くの施設の老朽化が進み、更新や耐震化に多大な費用が必要となるため、経営状況は更に厳しいものとなることが予想されます。
このような状況の中、将来にわたり安定的な経営を図るため、田原市水道事業基本計画を踏まえ、更新・耐震化を計画的に進めるとともに、補助金、企業債、適正な料金改定等の財源確保を見込んだ経営戦略を平成３０年４月に策定（令和４年度見直し予定）しました。また、人材育成と技術向上を目的に、職員派遣や技術指導などを通じて、近隣市との連携強化に取り組みます。</t>
    <phoneticPr fontId="4"/>
  </si>
  <si>
    <t>類似団体平均及び全国平均と比較して、①有形固定資産原価償却率、②管路経年化率ともに類似団体平均、全国平均を上回っています。施設は、昭和40～50年代に建設されたものが多く、大量更新の必要性が生じています。
③管路更新率は、類似団体平均と同程度だが、近年は更新率が低く、更新が進んでいない状況にある。
今後は、有形固定資産原価償却率、②管路経年化率ともに類似団体平均、全国平均と比較して高い水準であることを鑑み、計画的に耐震化を含めた老朽管の更新を進めます。</t>
    <rPh sb="53" eb="54">
      <t>ウワ</t>
    </rPh>
    <rPh sb="54" eb="55">
      <t>マワ</t>
    </rPh>
    <rPh sb="111" eb="113">
      <t>ルイジ</t>
    </rPh>
    <rPh sb="113" eb="115">
      <t>ダンタイ</t>
    </rPh>
    <rPh sb="115" eb="117">
      <t>ヘイキン</t>
    </rPh>
    <rPh sb="118" eb="121">
      <t>ドウテイド</t>
    </rPh>
    <rPh sb="124" eb="126">
      <t>キンネン</t>
    </rPh>
    <rPh sb="127" eb="129">
      <t>コウシン</t>
    </rPh>
    <rPh sb="129" eb="130">
      <t>リツ</t>
    </rPh>
    <rPh sb="131" eb="132">
      <t>ヒク</t>
    </rPh>
    <rPh sb="134" eb="136">
      <t>コウシン</t>
    </rPh>
    <rPh sb="137" eb="138">
      <t>スス</t>
    </rPh>
    <rPh sb="143" eb="145">
      <t>ジョウキョウ</t>
    </rPh>
    <phoneticPr fontId="4"/>
  </si>
  <si>
    <t>①経常収支比率は、100%を超え黒字経営となっていますが、類似団体と比較して低いため、維持管理費等の経費削減により当該指標の改善を図ります。
②累積欠損金はないため、安定した経営が行われていることが考えられます。
⑥給水原価については類似団体平均及び全国平均ともに大きく下回っているものの、有収水量の減少のため、⑤料金回収率は100%を下回っている状況です。今後、更なる維持管理費等の経費削減に取り組む必要があります。
④企業債残高対給水収益比率は、H30年度からの管路耐震化等事業により借入を実施しましたが、類似団体平均及び全国平均ともに大きく下回っています。
⑧有収率は、地域を絞って漏水調査等を継続して実施し、早期発見に努めた結果、徐々に改善が見られます。
③流動比率、⑦施設利用率についてはどちらも類似団体平均、全国平均と比較して高い水準であり、流動負債に対する流動資産が適切に確保できていること、施設が効率的に運用できていることがわかります。しかし、給水人口等の減少に伴う給水収益の減少傾向であることを踏まえ、ダウンサイジング等の検討が必要です。</t>
    <rPh sb="14" eb="15">
      <t>コ</t>
    </rPh>
    <rPh sb="16" eb="18">
      <t>クロジ</t>
    </rPh>
    <rPh sb="18" eb="20">
      <t>ケイエイ</t>
    </rPh>
    <rPh sb="29" eb="31">
      <t>ルイジ</t>
    </rPh>
    <rPh sb="31" eb="33">
      <t>ダンタイ</t>
    </rPh>
    <rPh sb="34" eb="36">
      <t>ヒカク</t>
    </rPh>
    <rPh sb="38" eb="39">
      <t>ヒク</t>
    </rPh>
    <rPh sb="72" eb="74">
      <t>ルイセキ</t>
    </rPh>
    <rPh sb="74" eb="76">
      <t>ケッソン</t>
    </rPh>
    <rPh sb="76" eb="77">
      <t>キン</t>
    </rPh>
    <rPh sb="83" eb="85">
      <t>アンテイ</t>
    </rPh>
    <rPh sb="87" eb="89">
      <t>ケイエイ</t>
    </rPh>
    <rPh sb="90" eb="91">
      <t>オコナ</t>
    </rPh>
    <rPh sb="99" eb="100">
      <t>カンガ</t>
    </rPh>
    <rPh sb="132" eb="133">
      <t>オオ</t>
    </rPh>
    <rPh sb="157" eb="159">
      <t>リョウキン</t>
    </rPh>
    <rPh sb="159" eb="161">
      <t>カイシュウ</t>
    </rPh>
    <rPh sb="161" eb="162">
      <t>リツ</t>
    </rPh>
    <rPh sb="168" eb="170">
      <t>シタマワ</t>
    </rPh>
    <rPh sb="174" eb="176">
      <t>ジョウキョウ</t>
    </rPh>
    <rPh sb="182" eb="183">
      <t>サラ</t>
    </rPh>
    <rPh sb="201" eb="203">
      <t>ヒツヨウ</t>
    </rPh>
    <rPh sb="214" eb="216">
      <t>ザンダカ</t>
    </rPh>
    <rPh sb="216" eb="217">
      <t>タイ</t>
    </rPh>
    <rPh sb="217" eb="219">
      <t>キュウスイ</t>
    </rPh>
    <rPh sb="219" eb="221">
      <t>シュウエキ</t>
    </rPh>
    <rPh sb="221" eb="223">
      <t>ヒリツ</t>
    </rPh>
    <rPh sb="439" eb="440">
      <t>トモナ</t>
    </rPh>
    <rPh sb="441" eb="443">
      <t>キュウスイ</t>
    </rPh>
    <rPh sb="443" eb="445">
      <t>シュウエキ</t>
    </rPh>
    <rPh sb="446" eb="44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</si>
</sst>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1.21</c:v>
                </c:pt>
                <c:pt idx="1">
                  <c:v>0.9</c:v>
                </c:pt>
                <c:pt idx="2">
                  <c:v>0.64</c:v>
                </c:pt>
                <c:pt idx="3">
                  <c:v>0.74</c:v>
                </c:pt>
                <c:pt idx="4">
                  <c:v>0.61</c:v>
                </c:pt>
              </c:numCache>
            </c:numRef>
          </c:val>
          <c:extLst>
            <c:ext xmlns:c16="http://schemas.microsoft.com/office/drawing/2014/chart" uri="{C3380CC4-5D6E-409C-BE32-E72D297353CC}">
              <c16:uniqueId val="{00000000-77B4-4DE5-819D-E35398F6C5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7B4-4DE5-819D-E35398F6C5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69.739999999999995</c:v>
                </c:pt>
                <c:pt idx="1">
                  <c:v>68.19</c:v>
                </c:pt>
                <c:pt idx="2">
                  <c:v>66.790000000000006</c:v>
                </c:pt>
                <c:pt idx="3">
                  <c:v>66.06</c:v>
                </c:pt>
                <c:pt idx="4">
                  <c:v>63.2</c:v>
                </c:pt>
              </c:numCache>
            </c:numRef>
          </c:val>
          <c:extLst>
            <c:ext xmlns:c16="http://schemas.microsoft.com/office/drawing/2014/chart" uri="{C3380CC4-5D6E-409C-BE32-E72D297353CC}">
              <c16:uniqueId val="{00000000-C742-42EE-9002-85FB0E7937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C742-42EE-9002-85FB0E7937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88.49</c:v>
                </c:pt>
                <c:pt idx="1">
                  <c:v>89.27</c:v>
                </c:pt>
                <c:pt idx="2">
                  <c:v>89.1</c:v>
                </c:pt>
                <c:pt idx="3">
                  <c:v>89.26</c:v>
                </c:pt>
                <c:pt idx="4">
                  <c:v>90.77</c:v>
                </c:pt>
              </c:numCache>
            </c:numRef>
          </c:val>
          <c:extLst>
            <c:ext xmlns:c16="http://schemas.microsoft.com/office/drawing/2014/chart" uri="{C3380CC4-5D6E-409C-BE32-E72D297353CC}">
              <c16:uniqueId val="{00000000-EA70-4D35-A1EA-428C346D53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A70-4D35-A1EA-428C346D53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111.34</c:v>
                </c:pt>
                <c:pt idx="1">
                  <c:v>106.17</c:v>
                </c:pt>
                <c:pt idx="2">
                  <c:v>101.42</c:v>
                </c:pt>
                <c:pt idx="3">
                  <c:v>103.35</c:v>
                </c:pt>
                <c:pt idx="4">
                  <c:v>103.29</c:v>
                </c:pt>
              </c:numCache>
            </c:numRef>
          </c:val>
          <c:extLst>
            <c:ext xmlns:c16="http://schemas.microsoft.com/office/drawing/2014/chart" uri="{C3380CC4-5D6E-409C-BE32-E72D297353CC}">
              <c16:uniqueId val="{00000000-0F20-4538-AF69-4CFA8BFFC0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0F20-4538-AF69-4CFA8BFFC0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55.14</c:v>
                </c:pt>
                <c:pt idx="1">
                  <c:v>56.23</c:v>
                </c:pt>
                <c:pt idx="2">
                  <c:v>57.12</c:v>
                </c:pt>
                <c:pt idx="3">
                  <c:v>57.67</c:v>
                </c:pt>
                <c:pt idx="4">
                  <c:v>58</c:v>
                </c:pt>
              </c:numCache>
            </c:numRef>
          </c:val>
          <c:extLst>
            <c:ext xmlns:c16="http://schemas.microsoft.com/office/drawing/2014/chart" uri="{C3380CC4-5D6E-409C-BE32-E72D297353CC}">
              <c16:uniqueId val="{00000000-CF0D-4CEC-AC3B-CDAF00D2BD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CF0D-4CEC-AC3B-CDAF00D2BD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5.75</c:v>
                </c:pt>
                <c:pt idx="1">
                  <c:v>9.1999999999999993</c:v>
                </c:pt>
                <c:pt idx="2">
                  <c:v>8.86</c:v>
                </c:pt>
                <c:pt idx="3">
                  <c:v>23.09</c:v>
                </c:pt>
                <c:pt idx="4">
                  <c:v>24.91</c:v>
                </c:pt>
              </c:numCache>
            </c:numRef>
          </c:val>
          <c:extLst>
            <c:ext xmlns:c16="http://schemas.microsoft.com/office/drawing/2014/chart" uri="{C3380CC4-5D6E-409C-BE32-E72D297353CC}">
              <c16:uniqueId val="{00000000-EEE2-4321-B8DE-291F16D388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EEE2-4321-B8DE-291F16D388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1F-4F63-93D8-A6BF59F500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671F-4F63-93D8-A6BF59F500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679.19</c:v>
                </c:pt>
                <c:pt idx="1">
                  <c:v>625.66999999999996</c:v>
                </c:pt>
                <c:pt idx="2">
                  <c:v>463.28</c:v>
                </c:pt>
                <c:pt idx="3">
                  <c:v>444.61</c:v>
                </c:pt>
                <c:pt idx="4">
                  <c:v>425.6</c:v>
                </c:pt>
              </c:numCache>
            </c:numRef>
          </c:val>
          <c:extLst>
            <c:ext xmlns:c16="http://schemas.microsoft.com/office/drawing/2014/chart" uri="{C3380CC4-5D6E-409C-BE32-E72D297353CC}">
              <c16:uniqueId val="{00000000-8CBD-4C53-8736-644F01007D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CBD-4C53-8736-644F01007D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formatCode="#,##0.00;&quot;△&quot;#,##0.00;&quot;-&quot;">
                  <c:v>9.6</c:v>
                </c:pt>
              </c:numCache>
            </c:numRef>
          </c:val>
          <c:extLst>
            <c:ext xmlns:c16="http://schemas.microsoft.com/office/drawing/2014/chart" uri="{C3380CC4-5D6E-409C-BE32-E72D297353CC}">
              <c16:uniqueId val="{00000000-09BD-4C5B-8549-AF70B2313D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09BD-4C5B-8549-AF70B2313D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103.19</c:v>
                </c:pt>
                <c:pt idx="1">
                  <c:v>101.36</c:v>
                </c:pt>
                <c:pt idx="2">
                  <c:v>95.45</c:v>
                </c:pt>
                <c:pt idx="3">
                  <c:v>98.65</c:v>
                </c:pt>
                <c:pt idx="4">
                  <c:v>98.32</c:v>
                </c:pt>
              </c:numCache>
            </c:numRef>
          </c:val>
          <c:extLst>
            <c:ext xmlns:c16="http://schemas.microsoft.com/office/drawing/2014/chart" uri="{C3380CC4-5D6E-409C-BE32-E72D297353CC}">
              <c16:uniqueId val="{00000000-2038-4835-B3C0-BBBBA7B041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2038-4835-B3C0-BBBBA7B041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142.47</c:v>
                </c:pt>
                <c:pt idx="1">
                  <c:v>145.28</c:v>
                </c:pt>
                <c:pt idx="2">
                  <c:v>153.49</c:v>
                </c:pt>
                <c:pt idx="3">
                  <c:v>148.69</c:v>
                </c:pt>
                <c:pt idx="4">
                  <c:v>148.94</c:v>
                </c:pt>
              </c:numCache>
            </c:numRef>
          </c:val>
          <c:extLst>
            <c:ext xmlns:c16="http://schemas.microsoft.com/office/drawing/2014/chart" uri="{C3380CC4-5D6E-409C-BE32-E72D297353CC}">
              <c16:uniqueId val="{00000000-D66F-4E09-A506-877E107D76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D66F-4E09-A506-877E107D76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愛知県　田原市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4"/>
      <c r="AL8" s="64">
        <f>データ!$R$6</f>
        <v>62452</v>
      </c>
      <c r="AM8" s="64"/>
      <c r="AN8" s="64"/>
      <c r="AO8" s="64"/>
      <c r="AP8" s="64"/>
      <c r="AQ8" s="64"/>
      <c r="AR8" s="64"/>
      <c r="AS8" s="64"/>
      <c r="AT8" s="60">
        <f>データ!$S$6</f>
        <v>191.12</v>
      </c>
      <c r="AU8" s="61"/>
      <c r="AV8" s="61"/>
      <c r="AW8" s="61"/>
      <c r="AX8" s="61"/>
      <c r="AY8" s="61"/>
      <c r="AZ8" s="61"/>
      <c r="BA8" s="61"/>
      <c r="BB8" s="63">
        <f>データ!$T$6</f>
        <v>326.77</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94.66</v>
      </c>
      <c r="J10" s="61"/>
      <c r="K10" s="61"/>
      <c r="L10" s="61"/>
      <c r="M10" s="61"/>
      <c r="N10" s="61"/>
      <c r="O10" s="62"/>
      <c r="P10" s="63">
        <f>データ!$P$6</f>
        <v>99.92</v>
      </c>
      <c r="Q10" s="63"/>
      <c r="R10" s="63"/>
      <c r="S10" s="63"/>
      <c r="T10" s="63"/>
      <c r="U10" s="63"/>
      <c r="V10" s="63"/>
      <c r="W10" s="64">
        <f>データ!$Q$6</f>
        <v>2322</v>
      </c>
      <c r="X10" s="64"/>
      <c r="Y10" s="64"/>
      <c r="Z10" s="64"/>
      <c r="AA10" s="64"/>
      <c r="AB10" s="64"/>
      <c r="AC10" s="64"/>
      <c r="AD10" s="2"/>
      <c r="AE10" s="2"/>
      <c r="AF10" s="2"/>
      <c r="AG10" s="2"/>
      <c r="AH10" s="4"/>
      <c r="AI10" s="4"/>
      <c r="AJ10" s="4"/>
      <c r="AK10" s="4"/>
      <c r="AL10" s="64">
        <f>データ!$U$6</f>
        <v>62140</v>
      </c>
      <c r="AM10" s="64"/>
      <c r="AN10" s="64"/>
      <c r="AO10" s="64"/>
      <c r="AP10" s="64"/>
      <c r="AQ10" s="64"/>
      <c r="AR10" s="64"/>
      <c r="AS10" s="64"/>
      <c r="AT10" s="60">
        <f>データ!$V$6</f>
        <v>191.12</v>
      </c>
      <c r="AU10" s="61"/>
      <c r="AV10" s="61"/>
      <c r="AW10" s="61"/>
      <c r="AX10" s="61"/>
      <c r="AY10" s="61"/>
      <c r="AZ10" s="61"/>
      <c r="BA10" s="61"/>
      <c r="BB10" s="63">
        <f>データ!$W$6</f>
        <v>325.14</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105</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2F3l9PqVqkrz07l/zdbgsLuzjvyt3tpQ/c5rW1BF0Njz4CZgtD7zLoR54IGQGQgqr43E92CfzJksi0ODkhZbg==" saltValue="RnVigLu+5QiNAgGgQkxu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232319</v>
      </c>
      <c r="D6" s="34">
        <f t="shared" si="3"/>
        <v>46</v>
      </c>
      <c r="E6" s="34">
        <f t="shared" si="3"/>
        <v>1</v>
      </c>
      <c r="F6" s="34">
        <f t="shared" si="3"/>
        <v>0</v>
      </c>
      <c r="G6" s="34">
        <f t="shared" si="3"/>
        <v>1</v>
      </c>
      <c r="H6" s="34" t="str">
        <f t="shared" si="3"/>
        <v>愛知県　田原市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94.66</v>
      </c>
      <c r="P6" s="35">
        <f t="shared" si="3"/>
        <v>99.92</v>
      </c>
      <c r="Q6" s="35">
        <f t="shared" si="3"/>
        <v>2322</v>
      </c>
      <c r="R6" s="35">
        <f t="shared" si="3"/>
        <v>62452</v>
      </c>
      <c r="S6" s="35">
        <f t="shared" si="3"/>
        <v>191.12</v>
      </c>
      <c r="T6" s="35">
        <f t="shared" si="3"/>
        <v>326.77</v>
      </c>
      <c r="U6" s="35">
        <f t="shared" si="3"/>
        <v>62140</v>
      </c>
      <c r="V6" s="35">
        <f t="shared" si="3"/>
        <v>191.12</v>
      </c>
      <c r="W6" s="35">
        <f t="shared" si="3"/>
        <v>325.14</v>
      </c>
      <c r="X6" s="36">
        <f>IF(X7="",NA(),X7)</f>
        <v>111.34</v>
      </c>
      <c r="Y6" s="36">
        <f t="shared" ref="Y6:AG6" si="4">IF(Y7="",NA(),Y7)</f>
        <v>106.17</v>
      </c>
      <c r="Z6" s="36">
        <f t="shared" si="4"/>
        <v>101.42</v>
      </c>
      <c r="AA6" s="36">
        <f t="shared" si="4"/>
        <v>103.35</v>
      </c>
      <c r="AB6" s="36">
        <f t="shared" si="4"/>
        <v>103.29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679.19</v>
      </c>
      <c r="AU6" s="36">
        <f t="shared" ref="AU6:BC6" si="6">IF(AU7="",NA(),AU7)</f>
        <v>625.66999999999996</v>
      </c>
      <c r="AV6" s="36">
        <f t="shared" si="6"/>
        <v>463.28</v>
      </c>
      <c r="AW6" s="36">
        <f t="shared" si="6"/>
        <v>444.61</v>
      </c>
      <c r="AX6" s="36">
        <f t="shared" si="6"/>
        <v>425.6</v>
      </c>
      <c r="AY6" s="36">
        <f t="shared" si="6"/>
        <v>335.95</v>
      </c>
      <c r="AZ6" s="36">
        <f t="shared" si="6"/>
        <v>346.59</v>
      </c>
      <c r="BA6" s="36">
        <f t="shared" si="6"/>
        <v>357.82</v>
      </c>
      <c r="BB6" s="36">
        <f t="shared" si="6"/>
        <v>355.5</v>
      </c>
      <c r="BC6" s="36">
        <f t="shared" si="6"/>
        <v>349.83</v>
      </c>
      <c r="BD6" s="35" t="str">
        <f>IF(BD7="","",IF(BD7="-","【-】","【"&amp;SUBSTITUTE(TEXT(BD7,"#,##0.00"),"-","△")&amp;"】"))</f>
        <v>【261.93】</v>
      </c>
      <c r="BE6" s="35">
        <f>IF(BE7="",NA(),BE7)</f>
        <v>0</v>
      </c>
      <c r="BF6" s="35">
        <f t="shared" ref="BF6:BN6" si="7">IF(BF7="",NA(),BF7)</f>
        <v>0</v>
      </c>
      <c r="BG6" s="35">
        <f t="shared" si="7"/>
        <v>0</v>
      </c>
      <c r="BH6" s="35">
        <f t="shared" si="7"/>
        <v>0</v>
      </c>
      <c r="BI6" s="36">
        <f t="shared" si="7"/>
        <v>9.6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103.19</v>
      </c>
      <c r="BQ6" s="36">
        <f t="shared" ref="BQ6:BY6" si="8">IF(BQ7="",NA(),BQ7)</f>
        <v>101.36</v>
      </c>
      <c r="BR6" s="36">
        <f t="shared" si="8"/>
        <v>95.45</v>
      </c>
      <c r="BS6" s="36">
        <f t="shared" si="8"/>
        <v>98.65</v>
      </c>
      <c r="BT6" s="36">
        <f t="shared" si="8"/>
        <v>98.32</v>
      </c>
      <c r="BU6" s="36">
        <f t="shared" si="8"/>
        <v>105.21</v>
      </c>
      <c r="BV6" s="36">
        <f t="shared" si="8"/>
        <v>105.71</v>
      </c>
      <c r="BW6" s="36">
        <f t="shared" si="8"/>
        <v>106.01</v>
      </c>
      <c r="BX6" s="36">
        <f t="shared" si="8"/>
        <v>104.57</v>
      </c>
      <c r="BY6" s="36">
        <f t="shared" si="8"/>
        <v>103.54</v>
      </c>
      <c r="BZ6" s="35" t="str">
        <f>IF(BZ7="","",IF(BZ7="-","【-】","【"&amp;SUBSTITUTE(TEXT(BZ7,"#,##0.00"),"-","△")&amp;"】"))</f>
        <v>【103.91】</v>
      </c>
      <c r="CA6" s="36">
        <f>IF(CA7="",NA(),CA7)</f>
        <v>142.47</v>
      </c>
      <c r="CB6" s="36">
        <f t="shared" ref="CB6:CJ6" si="9">IF(CB7="",NA(),CB7)</f>
        <v>145.28</v>
      </c>
      <c r="CC6" s="36">
        <f t="shared" si="9"/>
        <v>153.49</v>
      </c>
      <c r="CD6" s="36">
        <f t="shared" si="9"/>
        <v>148.69</v>
      </c>
      <c r="CE6" s="36">
        <f t="shared" si="9"/>
        <v>148.94</v>
      </c>
      <c r="CF6" s="36">
        <f t="shared" si="9"/>
        <v>162.59</v>
      </c>
      <c r="CG6" s="36">
        <f t="shared" si="9"/>
        <v>162.15</v>
      </c>
      <c r="CH6" s="36">
        <f t="shared" si="9"/>
        <v>162.24</v>
      </c>
      <c r="CI6" s="36">
        <f t="shared" si="9"/>
        <v>165.47</v>
      </c>
      <c r="CJ6" s="36">
        <f t="shared" si="9"/>
        <v>167.46</v>
      </c>
      <c r="CK6" s="35" t="str">
        <f>IF(CK7="","",IF(CK7="-","【-】","【"&amp;SUBSTITUTE(TEXT(CK7,"#,##0.00"),"-","△")&amp;"】"))</f>
        <v>【167.11】</v>
      </c>
      <c r="CL6" s="36">
        <f>IF(CL7="",NA(),CL7)</f>
        <v>69.739999999999995</v>
      </c>
      <c r="CM6" s="36">
        <f t="shared" ref="CM6:CU6" si="10">IF(CM7="",NA(),CM7)</f>
        <v>68.19</v>
      </c>
      <c r="CN6" s="36">
        <f t="shared" si="10"/>
        <v>66.790000000000006</v>
      </c>
      <c r="CO6" s="36">
        <f t="shared" si="10"/>
        <v>66.06</v>
      </c>
      <c r="CP6" s="36">
        <f t="shared" si="10"/>
        <v>63.2</v>
      </c>
      <c r="CQ6" s="36">
        <f t="shared" si="10"/>
        <v>59.17</v>
      </c>
      <c r="CR6" s="36">
        <f t="shared" si="10"/>
        <v>59.34</v>
      </c>
      <c r="CS6" s="36">
        <f t="shared" si="10"/>
        <v>59.11</v>
      </c>
      <c r="CT6" s="36">
        <f t="shared" si="10"/>
        <v>59.74</v>
      </c>
      <c r="CU6" s="36">
        <f t="shared" si="10"/>
        <v>59.46</v>
      </c>
      <c r="CV6" s="35" t="str">
        <f>IF(CV7="","",IF(CV7="-","【-】","【"&amp;SUBSTITUTE(TEXT(CV7,"#,##0.00"),"-","△")&amp;"】"))</f>
        <v>【60.27】</v>
      </c>
      <c r="CW6" s="36">
        <f>IF(CW7="",NA(),CW7)</f>
        <v>88.49</v>
      </c>
      <c r="CX6" s="36">
        <f t="shared" ref="CX6:DF6" si="11">IF(CX7="",NA(),CX7)</f>
        <v>89.27</v>
      </c>
      <c r="CY6" s="36">
        <f t="shared" si="11"/>
        <v>89.1</v>
      </c>
      <c r="CZ6" s="36">
        <f t="shared" si="11"/>
        <v>89.26</v>
      </c>
      <c r="DA6" s="36">
        <f t="shared" si="11"/>
        <v>90.77</v>
      </c>
      <c r="DB6" s="36">
        <f t="shared" si="11"/>
        <v>87.6</v>
      </c>
      <c r="DC6" s="36">
        <f t="shared" si="11"/>
        <v>87.74</v>
      </c>
      <c r="DD6" s="36">
        <f t="shared" si="11"/>
        <v>87.91</v>
      </c>
      <c r="DE6" s="36">
        <f t="shared" si="11"/>
        <v>87.28</v>
      </c>
      <c r="DF6" s="36">
        <f t="shared" si="11"/>
        <v>87.41</v>
      </c>
      <c r="DG6" s="35" t="str">
        <f>IF(DG7="","",IF(DG7="-","【-】","【"&amp;SUBSTITUTE(TEXT(DG7,"#,##0.00"),"-","△")&amp;"】"))</f>
        <v>【89.92】</v>
      </c>
      <c r="DH6" s="36">
        <f>IF(DH7="",NA(),DH7)</f>
        <v>55.14</v>
      </c>
      <c r="DI6" s="36">
        <f t="shared" ref="DI6:DQ6" si="12">IF(DI7="",NA(),DI7)</f>
        <v>56.23</v>
      </c>
      <c r="DJ6" s="36">
        <f t="shared" si="12"/>
        <v>57.12</v>
      </c>
      <c r="DK6" s="36">
        <f t="shared" si="12"/>
        <v>57.67</v>
      </c>
      <c r="DL6" s="36">
        <f t="shared" si="12"/>
        <v>58</v>
      </c>
      <c r="DM6" s="36">
        <f t="shared" si="12"/>
        <v>45.25</v>
      </c>
      <c r="DN6" s="36">
        <f t="shared" si="12"/>
        <v>46.27</v>
      </c>
      <c r="DO6" s="36">
        <f t="shared" si="12"/>
        <v>46.88</v>
      </c>
      <c r="DP6" s="36">
        <f t="shared" si="12"/>
        <v>46.94</v>
      </c>
      <c r="DQ6" s="36">
        <f t="shared" si="12"/>
        <v>47.62</v>
      </c>
      <c r="DR6" s="35" t="str">
        <f>IF(DR7="","",IF(DR7="-","【-】","【"&amp;SUBSTITUTE(TEXT(DR7,"#,##0.00"),"-","△")&amp;"】"))</f>
        <v>【48.85】</v>
      </c>
      <c r="DS6" s="36">
        <f>IF(DS7="",NA(),DS7)</f>
        <v>5.75</v>
      </c>
      <c r="DT6" s="36">
        <f t="shared" ref="DT6:EB6" si="13">IF(DT7="",NA(),DT7)</f>
        <v>9.1999999999999993</v>
      </c>
      <c r="DU6" s="36">
        <f t="shared" si="13"/>
        <v>8.86</v>
      </c>
      <c r="DV6" s="36">
        <f t="shared" si="13"/>
        <v>23.09</v>
      </c>
      <c r="DW6" s="36">
        <f t="shared" si="13"/>
        <v>24.91</v>
      </c>
      <c r="DX6" s="36">
        <f t="shared" si="13"/>
        <v>10.71</v>
      </c>
      <c r="DY6" s="36">
        <f t="shared" si="13"/>
        <v>10.93</v>
      </c>
      <c r="DZ6" s="36">
        <f t="shared" si="13"/>
        <v>13.39</v>
      </c>
      <c r="EA6" s="36">
        <f t="shared" si="13"/>
        <v>14.48</v>
      </c>
      <c r="EB6" s="36">
        <f t="shared" si="13"/>
        <v>16.27</v>
      </c>
      <c r="EC6" s="35" t="str">
        <f>IF(EC7="","",IF(EC7="-","【-】","【"&amp;SUBSTITUTE(TEXT(EC7,"#,##0.00"),"-","△")&amp;"】"))</f>
        <v>【17.80】</v>
      </c>
      <c r="ED6" s="36">
        <f>IF(ED7="",NA(),ED7)</f>
        <v>1.21</v>
      </c>
      <c r="EE6" s="36">
        <f t="shared" ref="EE6:EM6" si="14">IF(EE7="",NA(),EE7)</f>
        <v>0.9</v>
      </c>
      <c r="EF6" s="36">
        <f t="shared" si="14"/>
        <v>0.64</v>
      </c>
      <c r="EG6" s="36">
        <f t="shared" si="14"/>
        <v>0.74</v>
      </c>
      <c r="EH6" s="36">
        <f t="shared" si="14"/>
        <v>0.61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232319</v>
      </c>
      <c r="D7" s="38">
        <v>46</v>
      </c>
      <c r="E7" s="38">
        <v>1</v>
      </c>
      <c r="F7" s="38">
        <v>0</v>
      </c>
      <c r="G7" s="38">
        <v>1</v>
      </c>
      <c r="H7" s="38" t="s">
        <v>93</v>
      </c>
      <c r="I7" s="38" t="s">
        <v>94</v>
      </c>
      <c r="J7" s="38" t="s">
        <v>95</v>
      </c>
      <c r="K7" s="38" t="s">
        <v>96</v>
      </c>
      <c r="L7" s="38" t="s">
        <v>97</v>
      </c>
      <c r="M7" s="38" t="s">
        <v>98</v>
      </c>
      <c r="N7" s="39" t="s">
        <v>99</v>
      </c>
      <c r="O7" s="39">
        <v>94.66</v>
      </c>
      <c r="P7" s="39">
        <v>99.92</v>
      </c>
      <c r="Q7" s="39">
        <v>2322</v>
      </c>
      <c r="R7" s="39">
        <v>62452</v>
      </c>
      <c r="S7" s="39">
        <v>191.12</v>
      </c>
      <c r="T7" s="39">
        <v>326.77</v>
      </c>
      <c r="U7" s="39">
        <v>62140</v>
      </c>
      <c r="V7" s="39">
        <v>191.12</v>
      </c>
      <c r="W7" s="39">
        <v>325.14</v>
      </c>
      <c r="X7" s="39">
        <v>111.34</v>
      </c>
      <c r="Y7" s="39">
        <v>106.17</v>
      </c>
      <c r="Z7" s="39">
        <v>101.42</v>
      </c>
      <c r="AA7" s="39">
        <v>103.35</v>
      </c>
      <c r="AB7" s="39">
        <v>103.29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679.19</v>
      </c>
      <c r="AU7" s="39">
        <v>625.66999999999996</v>
      </c>
      <c r="AV7" s="39">
        <v>463.28</v>
      </c>
      <c r="AW7" s="39">
        <v>444.61</v>
      </c>
      <c r="AX7" s="39">
        <v>425.6</v>
      </c>
      <c r="AY7" s="39">
        <v>335.95</v>
      </c>
      <c r="AZ7" s="39">
        <v>346.59</v>
      </c>
      <c r="BA7" s="39">
        <v>357.82</v>
      </c>
      <c r="BB7" s="39">
        <v>355.5</v>
      </c>
      <c r="BC7" s="39">
        <v>349.83</v>
      </c>
      <c r="BD7" s="39">
        <v>261.93</v>
      </c>
      <c r="BE7" s="39">
        <v>0</v>
      </c>
      <c r="BF7" s="39">
        <v>0</v>
      </c>
      <c r="BG7" s="39">
        <v>0</v>
      </c>
      <c r="BH7" s="39">
        <v>0</v>
      </c>
      <c r="BI7" s="39">
        <v>9.6</v>
      </c>
      <c r="BJ7" s="39">
        <v>319.82</v>
      </c>
      <c r="BK7" s="39">
        <v>312.02999999999997</v>
      </c>
      <c r="BL7" s="39">
        <v>307.45999999999998</v>
      </c>
      <c r="BM7" s="39">
        <v>312.58</v>
      </c>
      <c r="BN7" s="39">
        <v>314.87</v>
      </c>
      <c r="BO7" s="39">
        <v>270.45999999999998</v>
      </c>
      <c r="BP7" s="39">
        <v>103.19</v>
      </c>
      <c r="BQ7" s="39">
        <v>101.36</v>
      </c>
      <c r="BR7" s="39">
        <v>95.45</v>
      </c>
      <c r="BS7" s="39">
        <v>98.65</v>
      </c>
      <c r="BT7" s="39">
        <v>98.32</v>
      </c>
      <c r="BU7" s="39">
        <v>105.21</v>
      </c>
      <c r="BV7" s="39">
        <v>105.71</v>
      </c>
      <c r="BW7" s="39">
        <v>106.01</v>
      </c>
      <c r="BX7" s="39">
        <v>104.57</v>
      </c>
      <c r="BY7" s="39">
        <v>103.54</v>
      </c>
      <c r="BZ7" s="39">
        <v>103.91</v>
      </c>
      <c r="CA7" s="39">
        <v>142.47</v>
      </c>
      <c r="CB7" s="39">
        <v>145.28</v>
      </c>
      <c r="CC7" s="39">
        <v>153.49</v>
      </c>
      <c r="CD7" s="39">
        <v>148.69</v>
      </c>
      <c r="CE7" s="39">
        <v>148.94</v>
      </c>
      <c r="CF7" s="39">
        <v>162.59</v>
      </c>
      <c r="CG7" s="39">
        <v>162.15</v>
      </c>
      <c r="CH7" s="39">
        <v>162.24</v>
      </c>
      <c r="CI7" s="39">
        <v>165.47</v>
      </c>
      <c r="CJ7" s="39">
        <v>167.46</v>
      </c>
      <c r="CK7" s="39">
        <v>167.11</v>
      </c>
      <c r="CL7" s="39">
        <v>69.739999999999995</v>
      </c>
      <c r="CM7" s="39">
        <v>68.19</v>
      </c>
      <c r="CN7" s="39">
        <v>66.790000000000006</v>
      </c>
      <c r="CO7" s="39">
        <v>66.06</v>
      </c>
      <c r="CP7" s="39">
        <v>63.2</v>
      </c>
      <c r="CQ7" s="39">
        <v>59.17</v>
      </c>
      <c r="CR7" s="39">
        <v>59.34</v>
      </c>
      <c r="CS7" s="39">
        <v>59.11</v>
      </c>
      <c r="CT7" s="39">
        <v>59.74</v>
      </c>
      <c r="CU7" s="39">
        <v>59.46</v>
      </c>
      <c r="CV7" s="39">
        <v>60.27</v>
      </c>
      <c r="CW7" s="39">
        <v>88.49</v>
      </c>
      <c r="CX7" s="39">
        <v>89.27</v>
      </c>
      <c r="CY7" s="39">
        <v>89.1</v>
      </c>
      <c r="CZ7" s="39">
        <v>89.26</v>
      </c>
      <c r="DA7" s="39">
        <v>90.77</v>
      </c>
      <c r="DB7" s="39">
        <v>87.6</v>
      </c>
      <c r="DC7" s="39">
        <v>87.74</v>
      </c>
      <c r="DD7" s="39">
        <v>87.91</v>
      </c>
      <c r="DE7" s="39">
        <v>87.28</v>
      </c>
      <c r="DF7" s="39">
        <v>87.41</v>
      </c>
      <c r="DG7" s="39">
        <v>89.92</v>
      </c>
      <c r="DH7" s="39">
        <v>55.14</v>
      </c>
      <c r="DI7" s="39">
        <v>56.23</v>
      </c>
      <c r="DJ7" s="39">
        <v>57.12</v>
      </c>
      <c r="DK7" s="39">
        <v>57.67</v>
      </c>
      <c r="DL7" s="39">
        <v>58</v>
      </c>
      <c r="DM7" s="39">
        <v>45.25</v>
      </c>
      <c r="DN7" s="39">
        <v>46.27</v>
      </c>
      <c r="DO7" s="39">
        <v>46.88</v>
      </c>
      <c r="DP7" s="39">
        <v>46.94</v>
      </c>
      <c r="DQ7" s="39">
        <v>47.62</v>
      </c>
      <c r="DR7" s="39">
        <v>48.85</v>
      </c>
      <c r="DS7" s="39">
        <v>5.75</v>
      </c>
      <c r="DT7" s="39">
        <v>9.1999999999999993</v>
      </c>
      <c r="DU7" s="39">
        <v>8.86</v>
      </c>
      <c r="DV7" s="39">
        <v>23.09</v>
      </c>
      <c r="DW7" s="39">
        <v>24.91</v>
      </c>
      <c r="DX7" s="39">
        <v>10.71</v>
      </c>
      <c r="DY7" s="39">
        <v>10.93</v>
      </c>
      <c r="DZ7" s="39">
        <v>13.39</v>
      </c>
      <c r="EA7" s="39">
        <v>14.48</v>
      </c>
      <c r="EB7" s="39">
        <v>16.27</v>
      </c>
      <c r="EC7" s="39">
        <v>17.8</v>
      </c>
      <c r="ED7" s="39">
        <v>1.21</v>
      </c>
      <c r="EE7" s="39">
        <v>0.9</v>
      </c>
      <c r="EF7" s="39">
        <v>0.64</v>
      </c>
      <c r="EG7" s="39">
        <v>0.74</v>
      </c>
      <c r="EH7" s="39">
        <v>0.61</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R01-NPC-372</cp:lastModifiedBy>
  <cp:lastPrinted>2020-01-30T01:52:43Z</cp:lastPrinted>
  <dcterms:created xsi:type="dcterms:W3CDTF">2019-12-05T04:18:50Z</dcterms:created>
  <dcterms:modified xsi:type="dcterms:W3CDTF">2020-02-05T01:04:25Z</dcterms:modified>
  <cp:category/>
</cp:coreProperties>
</file>