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6eFOPBDgGUI/OIOXcwQ3g8qRyI4SYsbdNiDXxQbE2GRDus9nx9b6O14W2cQO1ttxRIEhVD6xjf5N1xRWYX0F8w==" workbookSaltValue="w+Djx08svQY2PMzgjx9Nj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<sst xmlns="http://schemas.openxmlformats.org/spreadsheetml/2006/main" count="232" uniqueCount="120">
  <si>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</si>
  <si>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</si>
  <si>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</si>
  <si>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</si>
  <si>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</si>
  <si>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</si>
  <si>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</si>
  <si>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</si>
  <si>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</si>
  <si>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</si>
  <si>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</si>
  <si>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</si>
  <si>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</si>
  <si>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</si>
  <si>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</si>
  <si>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</si>
  <si>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</si>
  <si>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</si>
  <si>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</si>
  <si>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</si>
  <si>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</si>
  <si>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</si>
  <si>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</si>
  <si>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</si>
  <si>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</si>
  <si>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</si>
  <si>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</si>
  <si>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</si>
  <si>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</si>
  <si>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</si>
  <si>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</si>
  <si>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</si>
  <si>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</si>
  <si>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</si>
  <si>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</si>
  <si>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</si>
  <si>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</si>
  <si>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</si>
  <si>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</si>
  <si>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</si>
  <si>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</si>
  <si>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</si>
  <si>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</si>
  <si>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</si>
  <si>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</si>
  <si>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</si>
  <si>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</si>
  <si>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</si>
  <si>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</si>
  <si>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</si>
  <si>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</si>
  <si>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</si>
  <si>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</si>
  <si>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</si>
  <si>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</si>
  <si>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</si>
  <si>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</si>
  <si>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</si>
  <si>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</si>
  <si>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</si>
  <si>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</si>
  <si>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</si>
  <si>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</si>
  <si>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</si>
  <si>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</si>
  <si>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</si>
  <si>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</si>
  <si>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</si>
  <si>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</si>
  <si>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</si>
  <si>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</si>
  <si>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</si>
  <si>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</si>
  <si>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</si>
  <si>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</si>
  <si>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</si>
  <si>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</si>
  <si>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</si>
  <si>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</si>
  <si>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</si>
  <si>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</si>
  <si>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</si>
  <si>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</si>
  <si>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</si>
  <si>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</si>
  <si>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</si>
  <si>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</si>
  <si>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</si>
  <si>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</si>
  <si>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</si>
  <si>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</si>
  <si>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</si>
  <si>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</si>
  <si>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</si>
  <si>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</si>
  <si>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</si>
  <si>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</si>
  <si>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</si>
  <si>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</si>
  <si>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</si>
  <si>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</si>
  <si>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</si>
  <si>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</si>
  <si>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</si>
  <si>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</si>
  <si>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田原市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</si>
  <si>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</si>
  <si>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</si>
  <si>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</si>
  <si>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</si>
  <si>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</si>
  <si>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</si>
  <si>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</si>
  <si>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</si>
  <si>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</si>
  <si>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</si>
  <si>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</si>
  <si>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①経常収支比率、⑤料金回収率は、近年低下傾向にあります。平成29年度は、資産減耗費などの費用の減少により改善しましたが、類似団体平均及び全国平均ともに下回っている状況です。
⑥給水原価については、類似団体平均を下回っているものの、有収水量の減少と費用の増加から増加傾向となっています。
②累積欠損金はなく、④企業債は、現在償還が終了していますが、H30年度から管路耐震化等事業のため、一定額の借入を実施する見込みです。
⑧有収率は、地域を絞って漏水調査等を継続して実施し、早期発見に努めた結果、徐々に改善が見られます。
③流動比率、⑦施設利用率については、類似団体平均、全国平均と比較して高い水準であることから、流動負債に対する流動資産が適切に確保できており、施設についても効率的に運用できていると言えますが、給水人口等の減少傾向を踏まえ、ダウンサイジング等の検討が必要です。
</t>
    <rPh sb="1" eb="3">
      <t>ケイジョウ</t>
    </rPh>
    <rPh sb="3" eb="5">
      <t>シュウシ</t>
    </rPh>
    <rPh sb="5" eb="7">
      <t>ヒリツ</t>
    </rPh>
    <rPh sb="9" eb="11">
      <t>リョウキン</t>
    </rPh>
    <rPh sb="11" eb="13">
      <t>カイシュウ</t>
    </rPh>
    <rPh sb="13" eb="14">
      <t>リツ</t>
    </rPh>
    <rPh sb="16" eb="18">
      <t>キンネン</t>
    </rPh>
    <rPh sb="18" eb="20">
      <t>テイカ</t>
    </rPh>
    <rPh sb="20" eb="22">
      <t>ケイコウ</t>
    </rPh>
    <rPh sb="28" eb="30">
      <t>ヘイセイ</t>
    </rPh>
    <rPh sb="32" eb="34">
      <t>ネンド</t>
    </rPh>
    <rPh sb="44" eb="46">
      <t>ヒヨウ</t>
    </rPh>
    <rPh sb="47" eb="49">
      <t>ゲンショウ</t>
    </rPh>
    <rPh sb="52" eb="54">
      <t>カイゼン</t>
    </rPh>
    <rPh sb="60" eb="62">
      <t>ルイジ</t>
    </rPh>
    <rPh sb="62" eb="64">
      <t>ダンタイ</t>
    </rPh>
    <rPh sb="64" eb="66">
      <t>ヘイキン</t>
    </rPh>
    <rPh sb="66" eb="67">
      <t>オヨ</t>
    </rPh>
    <rPh sb="68" eb="70">
      <t>ゼンコク</t>
    </rPh>
    <rPh sb="70" eb="72">
      <t>ヘイキン</t>
    </rPh>
    <rPh sb="75" eb="77">
      <t>シタマワ</t>
    </rPh>
    <rPh sb="81" eb="83">
      <t>ジョウキョウ</t>
    </rPh>
    <rPh sb="88" eb="90">
      <t>キュウスイ</t>
    </rPh>
    <rPh sb="90" eb="92">
      <t>ゲンカ</t>
    </rPh>
    <rPh sb="98" eb="100">
      <t>ルイジ</t>
    </rPh>
    <rPh sb="100" eb="102">
      <t>ダンタイ</t>
    </rPh>
    <rPh sb="102" eb="104">
      <t>ヘイキン</t>
    </rPh>
    <rPh sb="105" eb="107">
      <t>シタマワ</t>
    </rPh>
    <rPh sb="115" eb="116">
      <t>ユウ</t>
    </rPh>
    <rPh sb="116" eb="117">
      <t>シュウ</t>
    </rPh>
    <rPh sb="117" eb="119">
      <t>スイリョウ</t>
    </rPh>
    <rPh sb="120" eb="121">
      <t>ゲン</t>
    </rPh>
    <rPh sb="121" eb="122">
      <t>ショウ</t>
    </rPh>
    <rPh sb="123" eb="125">
      <t>ヒヨウ</t>
    </rPh>
    <rPh sb="126" eb="128">
      <t>ゾウカ</t>
    </rPh>
    <rPh sb="130" eb="132">
      <t>ゾウカ</t>
    </rPh>
    <rPh sb="132" eb="134">
      <t>ケイコウ</t>
    </rPh>
    <rPh sb="144" eb="146">
      <t>ルイセキ</t>
    </rPh>
    <rPh sb="146" eb="148">
      <t>ケッソン</t>
    </rPh>
    <rPh sb="148" eb="149">
      <t>キン</t>
    </rPh>
    <rPh sb="154" eb="156">
      <t>キギョウ</t>
    </rPh>
    <rPh sb="156" eb="157">
      <t>サイ</t>
    </rPh>
    <rPh sb="159" eb="161">
      <t>ゲンザイ</t>
    </rPh>
    <rPh sb="161" eb="163">
      <t>ショウカン</t>
    </rPh>
    <rPh sb="164" eb="166">
      <t>シュウリョウ</t>
    </rPh>
    <rPh sb="176" eb="178">
      <t>ネンド</t>
    </rPh>
    <rPh sb="180" eb="182">
      <t>カンロ</t>
    </rPh>
    <rPh sb="182" eb="185">
      <t>タイシンカ</t>
    </rPh>
    <rPh sb="185" eb="186">
      <t>トウ</t>
    </rPh>
    <rPh sb="186" eb="188">
      <t>ジギョウ</t>
    </rPh>
    <rPh sb="192" eb="194">
      <t>イッテイ</t>
    </rPh>
    <rPh sb="194" eb="195">
      <t>ガク</t>
    </rPh>
    <rPh sb="196" eb="198">
      <t>カリイレ</t>
    </rPh>
    <rPh sb="199" eb="201">
      <t>ジッシ</t>
    </rPh>
    <rPh sb="203" eb="205">
      <t>ミコ</t>
    </rPh>
    <rPh sb="211" eb="212">
      <t>ユウ</t>
    </rPh>
    <rPh sb="212" eb="213">
      <t>シュウ</t>
    </rPh>
    <rPh sb="213" eb="214">
      <t>リツ</t>
    </rPh>
    <rPh sb="216" eb="218">
      <t>チイキ</t>
    </rPh>
    <rPh sb="219" eb="220">
      <t>シボ</t>
    </rPh>
    <rPh sb="222" eb="224">
      <t>ロウスイ</t>
    </rPh>
    <rPh sb="224" eb="226">
      <t>チョウサ</t>
    </rPh>
    <rPh sb="226" eb="227">
      <t>トウ</t>
    </rPh>
    <rPh sb="228" eb="230">
      <t>ケイゾク</t>
    </rPh>
    <rPh sb="232" eb="234">
      <t>ジッシ</t>
    </rPh>
    <rPh sb="236" eb="238">
      <t>ソウキ</t>
    </rPh>
    <rPh sb="238" eb="240">
      <t>ハッケン</t>
    </rPh>
    <rPh sb="241" eb="242">
      <t>ツト</t>
    </rPh>
    <rPh sb="244" eb="246">
      <t>ケッカ</t>
    </rPh>
    <rPh sb="247" eb="249">
      <t>ジョジョ</t>
    </rPh>
    <rPh sb="250" eb="252">
      <t>カイゼン</t>
    </rPh>
    <rPh sb="253" eb="254">
      <t>ミ</t>
    </rPh>
    <rPh sb="261" eb="263">
      <t>リュウドウ</t>
    </rPh>
    <rPh sb="263" eb="265">
      <t>ヒリツ</t>
    </rPh>
    <rPh sb="290" eb="292">
      <t>ヒカク</t>
    </rPh>
    <rPh sb="294" eb="295">
      <t>タカ</t>
    </rPh>
    <rPh sb="296" eb="298">
      <t>スイジュン</t>
    </rPh>
    <rPh sb="306" eb="308">
      <t>リュウドウ</t>
    </rPh>
    <rPh sb="308" eb="310">
      <t>フサイ</t>
    </rPh>
    <rPh sb="311" eb="312">
      <t>タイ</t>
    </rPh>
    <rPh sb="314" eb="316">
      <t>リュウドウ</t>
    </rPh>
    <rPh sb="316" eb="318">
      <t>シサン</t>
    </rPh>
    <rPh sb="319" eb="321">
      <t>テキセツ</t>
    </rPh>
    <rPh sb="322" eb="324">
      <t>カクホ</t>
    </rPh>
    <rPh sb="330" eb="332">
      <t>シセツ</t>
    </rPh>
    <rPh sb="337" eb="339">
      <t>コウリツ</t>
    </rPh>
    <rPh sb="339" eb="340">
      <t>テキ</t>
    </rPh>
    <rPh sb="341" eb="343">
      <t>ウンヨウ</t>
    </rPh>
    <rPh sb="349" eb="350">
      <t>イ</t>
    </rPh>
    <rPh sb="355" eb="357">
      <t>キュウスイ</t>
    </rPh>
    <rPh sb="357" eb="359">
      <t>ジンコウ</t>
    </rPh>
    <rPh sb="359" eb="360">
      <t>トウ</t>
    </rPh>
    <rPh sb="361" eb="362">
      <t>ゲン</t>
    </rPh>
    <rPh sb="362" eb="363">
      <t>ショウ</t>
    </rPh>
    <rPh sb="363" eb="365">
      <t>ケイコウ</t>
    </rPh>
    <rPh sb="366" eb="367">
      <t>フ</t>
    </rPh>
    <rPh sb="378" eb="379">
      <t>トウ</t>
    </rPh>
    <rPh sb="380" eb="382">
      <t>ケントウ</t>
    </rPh>
    <rPh sb="383" eb="385">
      <t>ヒツヨウ</t>
    </rPh>
    <phoneticPr fontId="4"/>
  </si>
  <si>
    <t>類似団体平均及び全国平均と比較して、①有形固定資産減価償却率、②管路経年化率ともに類似団体平均、全国平均と比較して高い水準にあります。特に、昭和51年度に布設した水道管が経年化を迎えたため、数値が悪化しています。また施設は、昭和40～50年代に建設されたものが多いため、大量更新の必要性が生じています。
③管路更新率は、類似団体平均と比較して高い状況でしたが、年々減少傾向にあります。
今後は、①有形固定資産原価償却率、②管路経年化率ともに類似団体平均、全国平均と比較して高い水準であることを鑑み、計画的に耐震化を含めた老朽管の更新を進めます。</t>
    <rPh sb="6" eb="7">
      <t>オヨ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30">
      <t>ショウキャクリツ</t>
    </rPh>
    <rPh sb="67" eb="68">
      <t>トク</t>
    </rPh>
    <rPh sb="153" eb="155">
      <t>カンロ</t>
    </rPh>
    <rPh sb="155" eb="157">
      <t>コウシン</t>
    </rPh>
    <rPh sb="157" eb="158">
      <t>リツ</t>
    </rPh>
    <rPh sb="160" eb="162">
      <t>ルイジ</t>
    </rPh>
    <rPh sb="162" eb="164">
      <t>ダンタイ</t>
    </rPh>
    <rPh sb="164" eb="166">
      <t>ヘイキン</t>
    </rPh>
    <rPh sb="167" eb="169">
      <t>ヒカク</t>
    </rPh>
    <rPh sb="171" eb="172">
      <t>タカ</t>
    </rPh>
    <rPh sb="173" eb="175">
      <t>ジョウキョウ</t>
    </rPh>
    <rPh sb="180" eb="182">
      <t>ネンネン</t>
    </rPh>
    <rPh sb="182" eb="184">
      <t>ゲンショウ</t>
    </rPh>
    <rPh sb="184" eb="186">
      <t>ケイコウ</t>
    </rPh>
    <rPh sb="193" eb="195">
      <t>コンゴ</t>
    </rPh>
    <rPh sb="246" eb="247">
      <t>カンガ</t>
    </rPh>
    <rPh sb="249" eb="252">
      <t>ケイカクテキ</t>
    </rPh>
    <rPh sb="253" eb="256">
      <t>タイシンカ</t>
    </rPh>
    <rPh sb="257" eb="258">
      <t>フク</t>
    </rPh>
    <rPh sb="260" eb="262">
      <t>ロウキュウ</t>
    </rPh>
    <rPh sb="262" eb="263">
      <t>カン</t>
    </rPh>
    <rPh sb="264" eb="266">
      <t>コウシン</t>
    </rPh>
    <rPh sb="267" eb="268">
      <t>スス</t>
    </rPh>
    <phoneticPr fontId="16"/>
  </si>
  <si>
    <r>
      <t>給水人口の減少に伴う使用水量の減少傾向は、今後も継続する見通しであり、給水収益の減少が続く一方で、多くの施設の老朽化が進み、更新や耐震化に多大な費用が必要となるため、経営状況は更に厳しいものとなることが予想されます。
このような状況の中、将来にわたり安定的な経営を図るため、田原市水道事業基本計画を踏まえ、更新・耐震化を計画的に進めるとともに、補助金、企業債、適正な料金改定等の財源確保を見込んだ経営戦略を平成３０年４月に策定しました。また、人材育成と技術向上を目的に、職員派遣や技術指導などを通じて、近隣市との連携強化に取り組みます。</t>
    </r>
    <r>
      <rPr>
        <sz val="11"/>
        <rFont val="ＭＳ ゴシック"/>
        <family val="3"/>
        <charset val="128"/>
      </rPr>
      <t>なお、本計画で掲げた取組を着実に遂行するため、PDCAサイクルを活用し、適宜、進捗状況の管理を行いながら検証を行います。</t>
    </r>
    <rPh sb="0" eb="2">
      <t>キュウスイ</t>
    </rPh>
    <rPh sb="2" eb="4">
      <t>ジンコウ</t>
    </rPh>
    <rPh sb="5" eb="6">
      <t>ゲン</t>
    </rPh>
    <rPh sb="6" eb="7">
      <t>ショウ</t>
    </rPh>
    <rPh sb="8" eb="9">
      <t>トモナ</t>
    </rPh>
    <rPh sb="10" eb="12">
      <t>シヨウ</t>
    </rPh>
    <rPh sb="12" eb="14">
      <t>スイリョウ</t>
    </rPh>
    <rPh sb="15" eb="17">
      <t>ゲンショウ</t>
    </rPh>
    <rPh sb="17" eb="19">
      <t>ケイコウ</t>
    </rPh>
    <rPh sb="21" eb="23">
      <t>コンゴ</t>
    </rPh>
    <rPh sb="24" eb="26">
      <t>ケイゾク</t>
    </rPh>
    <rPh sb="28" eb="30">
      <t>ミトオ</t>
    </rPh>
    <rPh sb="35" eb="37">
      <t>キュウスイ</t>
    </rPh>
    <rPh sb="37" eb="39">
      <t>シュウエキ</t>
    </rPh>
    <rPh sb="40" eb="41">
      <t>ゲン</t>
    </rPh>
    <rPh sb="41" eb="42">
      <t>ショウ</t>
    </rPh>
    <rPh sb="43" eb="44">
      <t>ツヅ</t>
    </rPh>
    <rPh sb="45" eb="47">
      <t>イッポウ</t>
    </rPh>
    <rPh sb="49" eb="50">
      <t>オオ</t>
    </rPh>
    <rPh sb="75" eb="77">
      <t>ヒツヨウ</t>
    </rPh>
    <rPh sb="83" eb="85">
      <t>ケイエイ</t>
    </rPh>
    <rPh sb="85" eb="87">
      <t>ジョウキョウ</t>
    </rPh>
    <rPh sb="88" eb="89">
      <t>サラ</t>
    </rPh>
    <rPh sb="90" eb="91">
      <t>キビ</t>
    </rPh>
    <rPh sb="101" eb="103">
      <t>ヨソウ</t>
    </rPh>
    <rPh sb="114" eb="116">
      <t>ジョウキョウ</t>
    </rPh>
    <rPh sb="117" eb="118">
      <t>ナカ</t>
    </rPh>
    <rPh sb="119" eb="121">
      <t>ショウライ</t>
    </rPh>
    <rPh sb="137" eb="139">
      <t>タハラ</t>
    </rPh>
    <rPh sb="139" eb="140">
      <t>シ</t>
    </rPh>
    <rPh sb="140" eb="142">
      <t>スイドウ</t>
    </rPh>
    <rPh sb="142" eb="144">
      <t>ジギョウ</t>
    </rPh>
    <rPh sb="144" eb="146">
      <t>キホン</t>
    </rPh>
    <rPh sb="146" eb="148">
      <t>ケイカク</t>
    </rPh>
    <rPh sb="149" eb="150">
      <t>フ</t>
    </rPh>
    <rPh sb="153" eb="155">
      <t>コウシン</t>
    </rPh>
    <rPh sb="156" eb="159">
      <t>タイシンカ</t>
    </rPh>
    <rPh sb="160" eb="163">
      <t>ケイカクテキ</t>
    </rPh>
    <rPh sb="164" eb="165">
      <t>スス</t>
    </rPh>
    <rPh sb="172" eb="175">
      <t>ホジョキン</t>
    </rPh>
    <rPh sb="176" eb="178">
      <t>キギョウ</t>
    </rPh>
    <rPh sb="178" eb="179">
      <t>サイ</t>
    </rPh>
    <rPh sb="180" eb="182">
      <t>テキセイ</t>
    </rPh>
    <rPh sb="183" eb="185">
      <t>リョウキン</t>
    </rPh>
    <rPh sb="185" eb="187">
      <t>カイテイ</t>
    </rPh>
    <rPh sb="187" eb="188">
      <t>トウ</t>
    </rPh>
    <rPh sb="189" eb="191">
      <t>ザイゲン</t>
    </rPh>
    <rPh sb="191" eb="193">
      <t>カクホ</t>
    </rPh>
    <rPh sb="194" eb="196">
      <t>ミコ</t>
    </rPh>
    <rPh sb="203" eb="205">
      <t>ヘイセイ</t>
    </rPh>
    <rPh sb="207" eb="208">
      <t>ネン</t>
    </rPh>
    <rPh sb="209" eb="210">
      <t>ガツ</t>
    </rPh>
    <rPh sb="221" eb="223">
      <t>ジンザイ</t>
    </rPh>
    <rPh sb="223" eb="225">
      <t>イクセイ</t>
    </rPh>
    <rPh sb="226" eb="228">
      <t>ギジュツ</t>
    </rPh>
    <rPh sb="228" eb="230">
      <t>コウジョウ</t>
    </rPh>
    <rPh sb="231" eb="233">
      <t>モクテキ</t>
    </rPh>
    <rPh sb="235" eb="237">
      <t>ショクイン</t>
    </rPh>
    <rPh sb="237" eb="239">
      <t>ハケン</t>
    </rPh>
    <rPh sb="240" eb="242">
      <t>ギジュツ</t>
    </rPh>
    <rPh sb="242" eb="244">
      <t>シドウ</t>
    </rPh>
    <rPh sb="247" eb="248">
      <t>ツウ</t>
    </rPh>
    <rPh sb="251" eb="253">
      <t>キンリン</t>
    </rPh>
    <rPh sb="253" eb="254">
      <t>シ</t>
    </rPh>
    <rPh sb="256" eb="258">
      <t>レンケイ</t>
    </rPh>
    <rPh sb="258" eb="260">
      <t>キョウカ</t>
    </rPh>
    <rPh sb="261" eb="262">
      <t>ト</t>
    </rPh>
    <rPh sb="263" eb="264">
      <t>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</si>
</sst>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10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0" borderId="11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2.2799999999999998</c:v>
                </c:pt>
                <c:pt idx="1">
                  <c:v>1.21</c:v>
                </c:pt>
                <c:pt idx="2">
                  <c:v>0.9</c:v>
                </c:pt>
                <c:pt idx="3">
                  <c:v>0.64</c:v>
                </c:pt>
                <c:pt idx="4">
                  <c:v>0.74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CB-4103-A677-A945FEF4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4432"/>
        <c:axId val="4524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0.83</c:v>
                </c:pt>
                <c:pt idx="1">
                  <c:v>0.72</c:v>
                </c:pt>
                <c:pt idx="2">
                  <c:v>0.71</c:v>
                </c:pt>
                <c:pt idx="3">
                  <c:v>0.71</c:v>
                </c:pt>
                <c:pt idx="4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B-4103-A677-A945FEF4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4432"/>
        <c:axId val="45240704"/>
      </c:lineChart>
      <c:dateAx>
        <c:axId val="452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40704"/>
        <c:crosses val="autoZero"/>
        <c:auto val="1"/>
        <c:lblOffset val="100"/>
        <c:baseTimeUnit val="years"/>
      </c:dateAx>
      <c:valAx>
        <c:axId val="4524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71.83</c:v>
                </c:pt>
                <c:pt idx="1">
                  <c:v>69.739999999999995</c:v>
                </c:pt>
                <c:pt idx="2">
                  <c:v>68.19</c:v>
                </c:pt>
                <c:pt idx="3">
                  <c:v>66.790000000000006</c:v>
                </c:pt>
                <c:pt idx="4">
                  <c:v>66.06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4-4145-845C-B81F70F3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70944"/>
        <c:axId val="1155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59.68</c:v>
                </c:pt>
                <c:pt idx="1">
                  <c:v>59.17</c:v>
                </c:pt>
                <c:pt idx="2">
                  <c:v>59.34</c:v>
                </c:pt>
                <c:pt idx="3">
                  <c:v>59.11</c:v>
                </c:pt>
                <c:pt idx="4">
                  <c:v>59.74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4-4145-845C-B81F70F3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0944"/>
        <c:axId val="115577216"/>
      </c:lineChart>
      <c:dateAx>
        <c:axId val="11557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577216"/>
        <c:crosses val="autoZero"/>
        <c:auto val="1"/>
        <c:lblOffset val="100"/>
        <c:baseTimeUnit val="years"/>
      </c:dateAx>
      <c:valAx>
        <c:axId val="1155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7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87.26</c:v>
                </c:pt>
                <c:pt idx="1">
                  <c:v>88.49</c:v>
                </c:pt>
                <c:pt idx="2">
                  <c:v>89.27</c:v>
                </c:pt>
                <c:pt idx="3">
                  <c:v>89.1</c:v>
                </c:pt>
                <c:pt idx="4">
                  <c:v>89.26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75-4A2C-9E5C-42AB729F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86016"/>
        <c:axId val="11569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87.63</c:v>
                </c:pt>
                <c:pt idx="1">
                  <c:v>87.6</c:v>
                </c:pt>
                <c:pt idx="2">
                  <c:v>87.74</c:v>
                </c:pt>
                <c:pt idx="3">
                  <c:v>87.91</c:v>
                </c:pt>
                <c:pt idx="4">
                  <c:v>87.28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75-4A2C-9E5C-42AB729F0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86016"/>
        <c:axId val="115696384"/>
      </c:lineChart>
      <c:dateAx>
        <c:axId val="11568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696384"/>
        <c:crosses val="autoZero"/>
        <c:auto val="1"/>
        <c:lblOffset val="100"/>
        <c:baseTimeUnit val="years"/>
      </c:dateAx>
      <c:valAx>
        <c:axId val="11569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68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105.86</c:v>
                </c:pt>
                <c:pt idx="1">
                  <c:v>111.34</c:v>
                </c:pt>
                <c:pt idx="2">
                  <c:v>106.17</c:v>
                </c:pt>
                <c:pt idx="3">
                  <c:v>101.42</c:v>
                </c:pt>
                <c:pt idx="4">
                  <c:v>103.35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7D-4618-B682-49A8BFF7A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67584"/>
        <c:axId val="4527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107.8</c:v>
                </c:pt>
                <c:pt idx="1">
                  <c:v>111.96</c:v>
                </c:pt>
                <c:pt idx="2">
                  <c:v>112.69</c:v>
                </c:pt>
                <c:pt idx="3">
                  <c:v>113.16</c:v>
                </c:pt>
                <c:pt idx="4">
                  <c:v>112.15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7D-4618-B682-49A8BFF7A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7584"/>
        <c:axId val="45277952"/>
      </c:lineChart>
      <c:dateAx>
        <c:axId val="4526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77952"/>
        <c:crosses val="autoZero"/>
        <c:auto val="1"/>
        <c:lblOffset val="100"/>
        <c:baseTimeUnit val="years"/>
      </c:dateAx>
      <c:valAx>
        <c:axId val="45277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26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44.02</c:v>
                </c:pt>
                <c:pt idx="1">
                  <c:v>55.14</c:v>
                </c:pt>
                <c:pt idx="2">
                  <c:v>56.23</c:v>
                </c:pt>
                <c:pt idx="3">
                  <c:v>57.12</c:v>
                </c:pt>
                <c:pt idx="4">
                  <c:v>57.67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7E-4AAE-BB94-19320E23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44032"/>
        <c:axId val="11525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39.65</c:v>
                </c:pt>
                <c:pt idx="1">
                  <c:v>45.25</c:v>
                </c:pt>
                <c:pt idx="2">
                  <c:v>46.27</c:v>
                </c:pt>
                <c:pt idx="3">
                  <c:v>46.88</c:v>
                </c:pt>
                <c:pt idx="4">
                  <c:v>46.94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7E-4AAE-BB94-19320E23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4032"/>
        <c:axId val="115254400"/>
      </c:lineChart>
      <c:dateAx>
        <c:axId val="1152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254400"/>
        <c:crosses val="autoZero"/>
        <c:auto val="1"/>
        <c:lblOffset val="100"/>
        <c:baseTimeUnit val="years"/>
      </c:dateAx>
      <c:valAx>
        <c:axId val="11525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2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4.54</c:v>
                </c:pt>
                <c:pt idx="1">
                  <c:v>5.75</c:v>
                </c:pt>
                <c:pt idx="2">
                  <c:v>9.1999999999999993</c:v>
                </c:pt>
                <c:pt idx="3">
                  <c:v>8.86</c:v>
                </c:pt>
                <c:pt idx="4">
                  <c:v>23.09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7-4574-B50E-2BA8221A8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73088"/>
        <c:axId val="11529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9.7100000000000009</c:v>
                </c:pt>
                <c:pt idx="1">
                  <c:v>10.71</c:v>
                </c:pt>
                <c:pt idx="2">
                  <c:v>10.93</c:v>
                </c:pt>
                <c:pt idx="3">
                  <c:v>13.39</c:v>
                </c:pt>
                <c:pt idx="4">
                  <c:v>14.48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57-4574-B50E-2BA8221A8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3088"/>
        <c:axId val="115291648"/>
      </c:lineChart>
      <c:dateAx>
        <c:axId val="11527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291648"/>
        <c:crosses val="autoZero"/>
        <c:auto val="1"/>
        <c:lblOffset val="100"/>
        <c:baseTimeUnit val="years"/>
      </c:dateAx>
      <c:valAx>
        <c:axId val="11529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27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4-4713-A70D-BAA7C7029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32992"/>
        <c:axId val="11533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4.3899999999999997</c:v>
                </c:pt>
                <c:pt idx="1">
                  <c:v>0.41</c:v>
                </c:pt>
                <c:pt idx="2">
                  <c:v>0.54</c:v>
                </c:pt>
                <c:pt idx="3">
                  <c:v>0.68</c:v>
                </c:pt>
                <c:pt idx="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04-4713-A70D-BAA7C7029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2992"/>
        <c:axId val="115335168"/>
      </c:lineChart>
      <c:dateAx>
        <c:axId val="11533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335168"/>
        <c:crosses val="autoZero"/>
        <c:auto val="1"/>
        <c:lblOffset val="100"/>
        <c:baseTimeUnit val="years"/>
      </c:dateAx>
      <c:valAx>
        <c:axId val="115335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33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576.03</c:v>
                </c:pt>
                <c:pt idx="1">
                  <c:v>679.19</c:v>
                </c:pt>
                <c:pt idx="2">
                  <c:v>625.66999999999996</c:v>
                </c:pt>
                <c:pt idx="3">
                  <c:v>463.28</c:v>
                </c:pt>
                <c:pt idx="4">
                  <c:v>444.61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EB-4E2D-A1A0-21324F9B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58336"/>
        <c:axId val="11536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739.59</c:v>
                </c:pt>
                <c:pt idx="1">
                  <c:v>335.95</c:v>
                </c:pt>
                <c:pt idx="2">
                  <c:v>346.59</c:v>
                </c:pt>
                <c:pt idx="3">
                  <c:v>357.82</c:v>
                </c:pt>
                <c:pt idx="4">
                  <c:v>355.5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EB-4E2D-A1A0-21324F9B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8336"/>
        <c:axId val="115360512"/>
      </c:lineChart>
      <c:dateAx>
        <c:axId val="11535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360512"/>
        <c:crosses val="autoZero"/>
        <c:auto val="1"/>
        <c:lblOffset val="100"/>
        <c:baseTimeUnit val="years"/>
      </c:dateAx>
      <c:valAx>
        <c:axId val="11536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35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D0-4564-92AB-CAA80C658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07872"/>
        <c:axId val="11547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324.08999999999997</c:v>
                </c:pt>
                <c:pt idx="1">
                  <c:v>319.82</c:v>
                </c:pt>
                <c:pt idx="2">
                  <c:v>312.02999999999997</c:v>
                </c:pt>
                <c:pt idx="3">
                  <c:v>307.45999999999998</c:v>
                </c:pt>
                <c:pt idx="4">
                  <c:v>312.58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D0-4564-92AB-CAA80C658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7872"/>
        <c:axId val="115475584"/>
      </c:lineChart>
      <c:dateAx>
        <c:axId val="11540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475584"/>
        <c:crosses val="autoZero"/>
        <c:auto val="1"/>
        <c:lblOffset val="100"/>
        <c:baseTimeUnit val="years"/>
      </c:dateAx>
      <c:valAx>
        <c:axId val="11547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40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100.76</c:v>
                </c:pt>
                <c:pt idx="1">
                  <c:v>103.19</c:v>
                </c:pt>
                <c:pt idx="2">
                  <c:v>101.36</c:v>
                </c:pt>
                <c:pt idx="3">
                  <c:v>95.45</c:v>
                </c:pt>
                <c:pt idx="4">
                  <c:v>98.65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6-46A0-ADCD-D32DB3E9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04640"/>
        <c:axId val="11550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99.46</c:v>
                </c:pt>
                <c:pt idx="1">
                  <c:v>105.21</c:v>
                </c:pt>
                <c:pt idx="2">
                  <c:v>105.71</c:v>
                </c:pt>
                <c:pt idx="3">
                  <c:v>106.01</c:v>
                </c:pt>
                <c:pt idx="4">
                  <c:v>104.57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C6-46A0-ADCD-D32DB3E9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4640"/>
        <c:axId val="115506560"/>
      </c:lineChart>
      <c:dateAx>
        <c:axId val="11550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506560"/>
        <c:crosses val="autoZero"/>
        <c:auto val="1"/>
        <c:lblOffset val="100"/>
        <c:baseTimeUnit val="years"/>
      </c:dateAx>
      <c:valAx>
        <c:axId val="11550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0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145.58000000000001</c:v>
                </c:pt>
                <c:pt idx="1">
                  <c:v>142.47</c:v>
                </c:pt>
                <c:pt idx="2">
                  <c:v>145.28</c:v>
                </c:pt>
                <c:pt idx="3">
                  <c:v>153.49</c:v>
                </c:pt>
                <c:pt idx="4">
                  <c:v>148.69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EA-4DD4-879B-98E2A062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41888"/>
        <c:axId val="11555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171.78</c:v>
                </c:pt>
                <c:pt idx="1">
                  <c:v>162.59</c:v>
                </c:pt>
                <c:pt idx="2">
                  <c:v>162.15</c:v>
                </c:pt>
                <c:pt idx="3">
                  <c:v>162.24</c:v>
                </c:pt>
                <c:pt idx="4">
                  <c:v>165.47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EA-4DD4-879B-98E2A062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41888"/>
        <c:axId val="115552256"/>
      </c:lineChart>
      <c:dateAx>
        <c:axId val="11554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552256"/>
        <c:crosses val="autoZero"/>
        <c:auto val="1"/>
        <c:lblOffset val="100"/>
        <c:baseTimeUnit val="years"/>
      </c:dateAx>
      <c:valAx>
        <c:axId val="11555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4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愛知県　田原市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A4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63159</v>
      </c>
      <c r="AM8" s="59"/>
      <c r="AN8" s="59"/>
      <c r="AO8" s="59"/>
      <c r="AP8" s="59"/>
      <c r="AQ8" s="59"/>
      <c r="AR8" s="59"/>
      <c r="AS8" s="59"/>
      <c r="AT8" s="50">
        <f>データ!$S$6</f>
        <v>191.12</v>
      </c>
      <c r="AU8" s="51"/>
      <c r="AV8" s="51"/>
      <c r="AW8" s="51"/>
      <c r="AX8" s="51"/>
      <c r="AY8" s="51"/>
      <c r="AZ8" s="51"/>
      <c r="BA8" s="51"/>
      <c r="BB8" s="52">
        <f>データ!$T$6</f>
        <v>330.47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95.9</v>
      </c>
      <c r="J10" s="51"/>
      <c r="K10" s="51"/>
      <c r="L10" s="51"/>
      <c r="M10" s="51"/>
      <c r="N10" s="51"/>
      <c r="O10" s="62"/>
      <c r="P10" s="52">
        <f>データ!$P$6</f>
        <v>99.91</v>
      </c>
      <c r="Q10" s="52"/>
      <c r="R10" s="52"/>
      <c r="S10" s="52"/>
      <c r="T10" s="52"/>
      <c r="U10" s="52"/>
      <c r="V10" s="52"/>
      <c r="W10" s="59">
        <f>データ!$Q$6</f>
        <v>2322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62786</v>
      </c>
      <c r="AM10" s="59"/>
      <c r="AN10" s="59"/>
      <c r="AO10" s="59"/>
      <c r="AP10" s="59"/>
      <c r="AQ10" s="59"/>
      <c r="AR10" s="59"/>
      <c r="AS10" s="59"/>
      <c r="AT10" s="50">
        <f>データ!$V$6</f>
        <v>191.12</v>
      </c>
      <c r="AU10" s="51"/>
      <c r="AV10" s="51"/>
      <c r="AW10" s="51"/>
      <c r="AX10" s="51"/>
      <c r="AY10" s="51"/>
      <c r="AZ10" s="51"/>
      <c r="BA10" s="51"/>
      <c r="BB10" s="52">
        <f>データ!$W$6</f>
        <v>328.52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119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4yBwBMDJCweQnn0UbQXbUimewNV4xmPZg2e7Bz0J8h1Sbx4MxeWx21q20Po4WqUm2gnaEBhTgdtZi9NPXPxGaA==" saltValue="+nzuFRPGSbr44tyocONCw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232319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愛知県　田原市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A4</v>
      </c>
      <c r="M6" s="33" t="str">
        <f t="shared" si="3"/>
        <v>非設置</v>
      </c>
      <c r="N6" s="34" t="str">
        <f t="shared" si="3"/>
        <v>-</v>
      </c>
      <c r="O6" s="34">
        <f t="shared" si="3"/>
        <v>95.9</v>
      </c>
      <c r="P6" s="34">
        <f t="shared" si="3"/>
        <v>99.91</v>
      </c>
      <c r="Q6" s="34">
        <f t="shared" si="3"/>
        <v>2322</v>
      </c>
      <c r="R6" s="34">
        <f t="shared" si="3"/>
        <v>63159</v>
      </c>
      <c r="S6" s="34">
        <f t="shared" si="3"/>
        <v>191.12</v>
      </c>
      <c r="T6" s="34">
        <f t="shared" si="3"/>
        <v>330.47</v>
      </c>
      <c r="U6" s="34">
        <f t="shared" si="3"/>
        <v>62786</v>
      </c>
      <c r="V6" s="34">
        <f t="shared" si="3"/>
        <v>191.12</v>
      </c>
      <c r="W6" s="34">
        <f t="shared" si="3"/>
        <v>328.52</v>
      </c>
      <c r="X6" s="35">
        <f>IF(X7="",NA(),X7)</f>
        <v>105.86</v>
      </c>
      <c r="Y6" s="35">
        <f t="shared" ref="Y6:AG6" si="4">IF(Y7="",NA(),Y7)</f>
        <v>111.34</v>
      </c>
      <c r="Z6" s="35">
        <f t="shared" si="4"/>
        <v>106.17</v>
      </c>
      <c r="AA6" s="35">
        <f t="shared" si="4"/>
        <v>101.42</v>
      </c>
      <c r="AB6" s="35">
        <f t="shared" si="4"/>
        <v>103.35</v>
      </c>
      <c r="AC6" s="35">
        <f t="shared" si="4"/>
        <v>107.8</v>
      </c>
      <c r="AD6" s="35">
        <f t="shared" si="4"/>
        <v>111.96</v>
      </c>
      <c r="AE6" s="35">
        <f t="shared" si="4"/>
        <v>112.69</v>
      </c>
      <c r="AF6" s="35">
        <f t="shared" si="4"/>
        <v>113.16</v>
      </c>
      <c r="AG6" s="35">
        <f t="shared" si="4"/>
        <v>112.15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4.3899999999999997</v>
      </c>
      <c r="AO6" s="35">
        <f t="shared" si="5"/>
        <v>0.41</v>
      </c>
      <c r="AP6" s="35">
        <f t="shared" si="5"/>
        <v>0.54</v>
      </c>
      <c r="AQ6" s="35">
        <f t="shared" si="5"/>
        <v>0.68</v>
      </c>
      <c r="AR6" s="35">
        <f t="shared" si="5"/>
        <v>1</v>
      </c>
      <c r="AS6" s="34" t="str">
        <f>IF(AS7="","",IF(AS7="-","【-】","【"&amp;SUBSTITUTE(TEXT(AS7,"#,##0.00"),"-","△")&amp;"】"))</f>
        <v>【0.85】</v>
      </c>
      <c r="AT6" s="35">
        <f>IF(AT7="",NA(),AT7)</f>
        <v>576.03</v>
      </c>
      <c r="AU6" s="35">
        <f t="shared" ref="AU6:BC6" si="6">IF(AU7="",NA(),AU7)</f>
        <v>679.19</v>
      </c>
      <c r="AV6" s="35">
        <f t="shared" si="6"/>
        <v>625.66999999999996</v>
      </c>
      <c r="AW6" s="35">
        <f t="shared" si="6"/>
        <v>463.28</v>
      </c>
      <c r="AX6" s="35">
        <f t="shared" si="6"/>
        <v>444.61</v>
      </c>
      <c r="AY6" s="35">
        <f t="shared" si="6"/>
        <v>739.59</v>
      </c>
      <c r="AZ6" s="35">
        <f t="shared" si="6"/>
        <v>335.95</v>
      </c>
      <c r="BA6" s="35">
        <f t="shared" si="6"/>
        <v>346.59</v>
      </c>
      <c r="BB6" s="35">
        <f t="shared" si="6"/>
        <v>357.82</v>
      </c>
      <c r="BC6" s="35">
        <f t="shared" si="6"/>
        <v>355.5</v>
      </c>
      <c r="BD6" s="34" t="str">
        <f>IF(BD7="","",IF(BD7="-","【-】","【"&amp;SUBSTITUTE(TEXT(BD7,"#,##0.00"),"-","△")&amp;"】"))</f>
        <v>【264.34】</v>
      </c>
      <c r="BE6" s="34">
        <f>IF(BE7="",NA(),BE7)</f>
        <v>0</v>
      </c>
      <c r="BF6" s="34">
        <f t="shared" ref="BF6:BN6" si="7">IF(BF7="",NA(),BF7)</f>
        <v>0</v>
      </c>
      <c r="BG6" s="34">
        <f t="shared" si="7"/>
        <v>0</v>
      </c>
      <c r="BH6" s="34">
        <f t="shared" si="7"/>
        <v>0</v>
      </c>
      <c r="BI6" s="34">
        <f t="shared" si="7"/>
        <v>0</v>
      </c>
      <c r="BJ6" s="35">
        <f t="shared" si="7"/>
        <v>324.08999999999997</v>
      </c>
      <c r="BK6" s="35">
        <f t="shared" si="7"/>
        <v>319.82</v>
      </c>
      <c r="BL6" s="35">
        <f t="shared" si="7"/>
        <v>312.02999999999997</v>
      </c>
      <c r="BM6" s="35">
        <f t="shared" si="7"/>
        <v>307.45999999999998</v>
      </c>
      <c r="BN6" s="35">
        <f t="shared" si="7"/>
        <v>312.58</v>
      </c>
      <c r="BO6" s="34" t="str">
        <f>IF(BO7="","",IF(BO7="-","【-】","【"&amp;SUBSTITUTE(TEXT(BO7,"#,##0.00"),"-","△")&amp;"】"))</f>
        <v>【274.27】</v>
      </c>
      <c r="BP6" s="35">
        <f>IF(BP7="",NA(),BP7)</f>
        <v>100.76</v>
      </c>
      <c r="BQ6" s="35">
        <f t="shared" ref="BQ6:BY6" si="8">IF(BQ7="",NA(),BQ7)</f>
        <v>103.19</v>
      </c>
      <c r="BR6" s="35">
        <f t="shared" si="8"/>
        <v>101.36</v>
      </c>
      <c r="BS6" s="35">
        <f t="shared" si="8"/>
        <v>95.45</v>
      </c>
      <c r="BT6" s="35">
        <f t="shared" si="8"/>
        <v>98.65</v>
      </c>
      <c r="BU6" s="35">
        <f t="shared" si="8"/>
        <v>99.46</v>
      </c>
      <c r="BV6" s="35">
        <f t="shared" si="8"/>
        <v>105.21</v>
      </c>
      <c r="BW6" s="35">
        <f t="shared" si="8"/>
        <v>105.71</v>
      </c>
      <c r="BX6" s="35">
        <f t="shared" si="8"/>
        <v>106.01</v>
      </c>
      <c r="BY6" s="35">
        <f t="shared" si="8"/>
        <v>104.57</v>
      </c>
      <c r="BZ6" s="34" t="str">
        <f>IF(BZ7="","",IF(BZ7="-","【-】","【"&amp;SUBSTITUTE(TEXT(BZ7,"#,##0.00"),"-","△")&amp;"】"))</f>
        <v>【104.36】</v>
      </c>
      <c r="CA6" s="35">
        <f>IF(CA7="",NA(),CA7)</f>
        <v>145.58000000000001</v>
      </c>
      <c r="CB6" s="35">
        <f t="shared" ref="CB6:CJ6" si="9">IF(CB7="",NA(),CB7)</f>
        <v>142.47</v>
      </c>
      <c r="CC6" s="35">
        <f t="shared" si="9"/>
        <v>145.28</v>
      </c>
      <c r="CD6" s="35">
        <f t="shared" si="9"/>
        <v>153.49</v>
      </c>
      <c r="CE6" s="35">
        <f t="shared" si="9"/>
        <v>148.69</v>
      </c>
      <c r="CF6" s="35">
        <f t="shared" si="9"/>
        <v>171.78</v>
      </c>
      <c r="CG6" s="35">
        <f t="shared" si="9"/>
        <v>162.59</v>
      </c>
      <c r="CH6" s="35">
        <f t="shared" si="9"/>
        <v>162.15</v>
      </c>
      <c r="CI6" s="35">
        <f t="shared" si="9"/>
        <v>162.24</v>
      </c>
      <c r="CJ6" s="35">
        <f t="shared" si="9"/>
        <v>165.47</v>
      </c>
      <c r="CK6" s="34" t="str">
        <f>IF(CK7="","",IF(CK7="-","【-】","【"&amp;SUBSTITUTE(TEXT(CK7,"#,##0.00"),"-","△")&amp;"】"))</f>
        <v>【165.71】</v>
      </c>
      <c r="CL6" s="35">
        <f>IF(CL7="",NA(),CL7)</f>
        <v>71.83</v>
      </c>
      <c r="CM6" s="35">
        <f t="shared" ref="CM6:CU6" si="10">IF(CM7="",NA(),CM7)</f>
        <v>69.739999999999995</v>
      </c>
      <c r="CN6" s="35">
        <f t="shared" si="10"/>
        <v>68.19</v>
      </c>
      <c r="CO6" s="35">
        <f t="shared" si="10"/>
        <v>66.790000000000006</v>
      </c>
      <c r="CP6" s="35">
        <f t="shared" si="10"/>
        <v>66.06</v>
      </c>
      <c r="CQ6" s="35">
        <f t="shared" si="10"/>
        <v>59.68</v>
      </c>
      <c r="CR6" s="35">
        <f t="shared" si="10"/>
        <v>59.17</v>
      </c>
      <c r="CS6" s="35">
        <f t="shared" si="10"/>
        <v>59.34</v>
      </c>
      <c r="CT6" s="35">
        <f t="shared" si="10"/>
        <v>59.11</v>
      </c>
      <c r="CU6" s="35">
        <f t="shared" si="10"/>
        <v>59.74</v>
      </c>
      <c r="CV6" s="34" t="str">
        <f>IF(CV7="","",IF(CV7="-","【-】","【"&amp;SUBSTITUTE(TEXT(CV7,"#,##0.00"),"-","△")&amp;"】"))</f>
        <v>【60.41】</v>
      </c>
      <c r="CW6" s="35">
        <f>IF(CW7="",NA(),CW7)</f>
        <v>87.26</v>
      </c>
      <c r="CX6" s="35">
        <f t="shared" ref="CX6:DF6" si="11">IF(CX7="",NA(),CX7)</f>
        <v>88.49</v>
      </c>
      <c r="CY6" s="35">
        <f t="shared" si="11"/>
        <v>89.27</v>
      </c>
      <c r="CZ6" s="35">
        <f t="shared" si="11"/>
        <v>89.1</v>
      </c>
      <c r="DA6" s="35">
        <f t="shared" si="11"/>
        <v>89.26</v>
      </c>
      <c r="DB6" s="35">
        <f t="shared" si="11"/>
        <v>87.63</v>
      </c>
      <c r="DC6" s="35">
        <f t="shared" si="11"/>
        <v>87.6</v>
      </c>
      <c r="DD6" s="35">
        <f t="shared" si="11"/>
        <v>87.74</v>
      </c>
      <c r="DE6" s="35">
        <f t="shared" si="11"/>
        <v>87.91</v>
      </c>
      <c r="DF6" s="35">
        <f t="shared" si="11"/>
        <v>87.28</v>
      </c>
      <c r="DG6" s="34" t="str">
        <f>IF(DG7="","",IF(DG7="-","【-】","【"&amp;SUBSTITUTE(TEXT(DG7,"#,##0.00"),"-","△")&amp;"】"))</f>
        <v>【89.93】</v>
      </c>
      <c r="DH6" s="35">
        <f>IF(DH7="",NA(),DH7)</f>
        <v>44.02</v>
      </c>
      <c r="DI6" s="35">
        <f t="shared" ref="DI6:DQ6" si="12">IF(DI7="",NA(),DI7)</f>
        <v>55.14</v>
      </c>
      <c r="DJ6" s="35">
        <f t="shared" si="12"/>
        <v>56.23</v>
      </c>
      <c r="DK6" s="35">
        <f t="shared" si="12"/>
        <v>57.12</v>
      </c>
      <c r="DL6" s="35">
        <f t="shared" si="12"/>
        <v>57.67</v>
      </c>
      <c r="DM6" s="35">
        <f t="shared" si="12"/>
        <v>39.65</v>
      </c>
      <c r="DN6" s="35">
        <f t="shared" si="12"/>
        <v>45.25</v>
      </c>
      <c r="DO6" s="35">
        <f t="shared" si="12"/>
        <v>46.27</v>
      </c>
      <c r="DP6" s="35">
        <f t="shared" si="12"/>
        <v>46.88</v>
      </c>
      <c r="DQ6" s="35">
        <f t="shared" si="12"/>
        <v>46.94</v>
      </c>
      <c r="DR6" s="34" t="str">
        <f>IF(DR7="","",IF(DR7="-","【-】","【"&amp;SUBSTITUTE(TEXT(DR7,"#,##0.00"),"-","△")&amp;"】"))</f>
        <v>【48.12】</v>
      </c>
      <c r="DS6" s="35">
        <f>IF(DS7="",NA(),DS7)</f>
        <v>4.54</v>
      </c>
      <c r="DT6" s="35">
        <f t="shared" ref="DT6:EB6" si="13">IF(DT7="",NA(),DT7)</f>
        <v>5.75</v>
      </c>
      <c r="DU6" s="35">
        <f t="shared" si="13"/>
        <v>9.1999999999999993</v>
      </c>
      <c r="DV6" s="35">
        <f t="shared" si="13"/>
        <v>8.86</v>
      </c>
      <c r="DW6" s="35">
        <f t="shared" si="13"/>
        <v>23.09</v>
      </c>
      <c r="DX6" s="35">
        <f t="shared" si="13"/>
        <v>9.7100000000000009</v>
      </c>
      <c r="DY6" s="35">
        <f t="shared" si="13"/>
        <v>10.71</v>
      </c>
      <c r="DZ6" s="35">
        <f t="shared" si="13"/>
        <v>10.93</v>
      </c>
      <c r="EA6" s="35">
        <f t="shared" si="13"/>
        <v>13.39</v>
      </c>
      <c r="EB6" s="35">
        <f t="shared" si="13"/>
        <v>14.48</v>
      </c>
      <c r="EC6" s="34" t="str">
        <f>IF(EC7="","",IF(EC7="-","【-】","【"&amp;SUBSTITUTE(TEXT(EC7,"#,##0.00"),"-","△")&amp;"】"))</f>
        <v>【15.89】</v>
      </c>
      <c r="ED6" s="35">
        <f>IF(ED7="",NA(),ED7)</f>
        <v>2.2799999999999998</v>
      </c>
      <c r="EE6" s="35">
        <f t="shared" ref="EE6:EM6" si="14">IF(EE7="",NA(),EE7)</f>
        <v>1.21</v>
      </c>
      <c r="EF6" s="35">
        <f t="shared" si="14"/>
        <v>0.9</v>
      </c>
      <c r="EG6" s="35">
        <f t="shared" si="14"/>
        <v>0.64</v>
      </c>
      <c r="EH6" s="35">
        <f t="shared" si="14"/>
        <v>0.74</v>
      </c>
      <c r="EI6" s="35">
        <f t="shared" si="14"/>
        <v>0.83</v>
      </c>
      <c r="EJ6" s="35">
        <f t="shared" si="14"/>
        <v>0.72</v>
      </c>
      <c r="EK6" s="35">
        <f t="shared" si="14"/>
        <v>0.71</v>
      </c>
      <c r="EL6" s="35">
        <f t="shared" si="14"/>
        <v>0.71</v>
      </c>
      <c r="EM6" s="35">
        <f t="shared" si="14"/>
        <v>0.75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232319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95.9</v>
      </c>
      <c r="P7" s="38">
        <v>99.91</v>
      </c>
      <c r="Q7" s="38">
        <v>2322</v>
      </c>
      <c r="R7" s="38">
        <v>63159</v>
      </c>
      <c r="S7" s="38">
        <v>191.12</v>
      </c>
      <c r="T7" s="38">
        <v>330.47</v>
      </c>
      <c r="U7" s="38">
        <v>62786</v>
      </c>
      <c r="V7" s="38">
        <v>191.12</v>
      </c>
      <c r="W7" s="38">
        <v>328.52</v>
      </c>
      <c r="X7" s="38">
        <v>105.86</v>
      </c>
      <c r="Y7" s="38">
        <v>111.34</v>
      </c>
      <c r="Z7" s="38">
        <v>106.17</v>
      </c>
      <c r="AA7" s="38">
        <v>101.42</v>
      </c>
      <c r="AB7" s="38">
        <v>103.35</v>
      </c>
      <c r="AC7" s="38">
        <v>107.8</v>
      </c>
      <c r="AD7" s="38">
        <v>111.96</v>
      </c>
      <c r="AE7" s="38">
        <v>112.69</v>
      </c>
      <c r="AF7" s="38">
        <v>113.16</v>
      </c>
      <c r="AG7" s="38">
        <v>112.15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4.3899999999999997</v>
      </c>
      <c r="AO7" s="38">
        <v>0.41</v>
      </c>
      <c r="AP7" s="38">
        <v>0.54</v>
      </c>
      <c r="AQ7" s="38">
        <v>0.68</v>
      </c>
      <c r="AR7" s="38">
        <v>1</v>
      </c>
      <c r="AS7" s="38">
        <v>0.85</v>
      </c>
      <c r="AT7" s="38">
        <v>576.03</v>
      </c>
      <c r="AU7" s="38">
        <v>679.19</v>
      </c>
      <c r="AV7" s="38">
        <v>625.66999999999996</v>
      </c>
      <c r="AW7" s="38">
        <v>463.28</v>
      </c>
      <c r="AX7" s="38">
        <v>444.61</v>
      </c>
      <c r="AY7" s="38">
        <v>739.59</v>
      </c>
      <c r="AZ7" s="38">
        <v>335.95</v>
      </c>
      <c r="BA7" s="38">
        <v>346.59</v>
      </c>
      <c r="BB7" s="38">
        <v>357.82</v>
      </c>
      <c r="BC7" s="38">
        <v>355.5</v>
      </c>
      <c r="BD7" s="38">
        <v>264.33999999999997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324.08999999999997</v>
      </c>
      <c r="BK7" s="38">
        <v>319.82</v>
      </c>
      <c r="BL7" s="38">
        <v>312.02999999999997</v>
      </c>
      <c r="BM7" s="38">
        <v>307.45999999999998</v>
      </c>
      <c r="BN7" s="38">
        <v>312.58</v>
      </c>
      <c r="BO7" s="38">
        <v>274.27</v>
      </c>
      <c r="BP7" s="38">
        <v>100.76</v>
      </c>
      <c r="BQ7" s="38">
        <v>103.19</v>
      </c>
      <c r="BR7" s="38">
        <v>101.36</v>
      </c>
      <c r="BS7" s="38">
        <v>95.45</v>
      </c>
      <c r="BT7" s="38">
        <v>98.65</v>
      </c>
      <c r="BU7" s="38">
        <v>99.46</v>
      </c>
      <c r="BV7" s="38">
        <v>105.21</v>
      </c>
      <c r="BW7" s="38">
        <v>105.71</v>
      </c>
      <c r="BX7" s="38">
        <v>106.01</v>
      </c>
      <c r="BY7" s="38">
        <v>104.57</v>
      </c>
      <c r="BZ7" s="38">
        <v>104.36</v>
      </c>
      <c r="CA7" s="38">
        <v>145.58000000000001</v>
      </c>
      <c r="CB7" s="38">
        <v>142.47</v>
      </c>
      <c r="CC7" s="38">
        <v>145.28</v>
      </c>
      <c r="CD7" s="38">
        <v>153.49</v>
      </c>
      <c r="CE7" s="38">
        <v>148.69</v>
      </c>
      <c r="CF7" s="38">
        <v>171.78</v>
      </c>
      <c r="CG7" s="38">
        <v>162.59</v>
      </c>
      <c r="CH7" s="38">
        <v>162.15</v>
      </c>
      <c r="CI7" s="38">
        <v>162.24</v>
      </c>
      <c r="CJ7" s="38">
        <v>165.47</v>
      </c>
      <c r="CK7" s="38">
        <v>165.71</v>
      </c>
      <c r="CL7" s="38">
        <v>71.83</v>
      </c>
      <c r="CM7" s="38">
        <v>69.739999999999995</v>
      </c>
      <c r="CN7" s="38">
        <v>68.19</v>
      </c>
      <c r="CO7" s="38">
        <v>66.790000000000006</v>
      </c>
      <c r="CP7" s="38">
        <v>66.06</v>
      </c>
      <c r="CQ7" s="38">
        <v>59.68</v>
      </c>
      <c r="CR7" s="38">
        <v>59.17</v>
      </c>
      <c r="CS7" s="38">
        <v>59.34</v>
      </c>
      <c r="CT7" s="38">
        <v>59.11</v>
      </c>
      <c r="CU7" s="38">
        <v>59.74</v>
      </c>
      <c r="CV7" s="38">
        <v>60.41</v>
      </c>
      <c r="CW7" s="38">
        <v>87.26</v>
      </c>
      <c r="CX7" s="38">
        <v>88.49</v>
      </c>
      <c r="CY7" s="38">
        <v>89.27</v>
      </c>
      <c r="CZ7" s="38">
        <v>89.1</v>
      </c>
      <c r="DA7" s="38">
        <v>89.26</v>
      </c>
      <c r="DB7" s="38">
        <v>87.63</v>
      </c>
      <c r="DC7" s="38">
        <v>87.6</v>
      </c>
      <c r="DD7" s="38">
        <v>87.74</v>
      </c>
      <c r="DE7" s="38">
        <v>87.91</v>
      </c>
      <c r="DF7" s="38">
        <v>87.28</v>
      </c>
      <c r="DG7" s="38">
        <v>89.93</v>
      </c>
      <c r="DH7" s="38">
        <v>44.02</v>
      </c>
      <c r="DI7" s="38">
        <v>55.14</v>
      </c>
      <c r="DJ7" s="38">
        <v>56.23</v>
      </c>
      <c r="DK7" s="38">
        <v>57.12</v>
      </c>
      <c r="DL7" s="38">
        <v>57.67</v>
      </c>
      <c r="DM7" s="38">
        <v>39.65</v>
      </c>
      <c r="DN7" s="38">
        <v>45.25</v>
      </c>
      <c r="DO7" s="38">
        <v>46.27</v>
      </c>
      <c r="DP7" s="38">
        <v>46.88</v>
      </c>
      <c r="DQ7" s="38">
        <v>46.94</v>
      </c>
      <c r="DR7" s="38">
        <v>48.12</v>
      </c>
      <c r="DS7" s="38">
        <v>4.54</v>
      </c>
      <c r="DT7" s="38">
        <v>5.75</v>
      </c>
      <c r="DU7" s="38">
        <v>9.1999999999999993</v>
      </c>
      <c r="DV7" s="38">
        <v>8.86</v>
      </c>
      <c r="DW7" s="38">
        <v>23.09</v>
      </c>
      <c r="DX7" s="38">
        <v>9.7100000000000009</v>
      </c>
      <c r="DY7" s="38">
        <v>10.71</v>
      </c>
      <c r="DZ7" s="38">
        <v>10.93</v>
      </c>
      <c r="EA7" s="38">
        <v>13.39</v>
      </c>
      <c r="EB7" s="38">
        <v>14.48</v>
      </c>
      <c r="EC7" s="38">
        <v>15.89</v>
      </c>
      <c r="ED7" s="38">
        <v>2.2799999999999998</v>
      </c>
      <c r="EE7" s="38">
        <v>1.21</v>
      </c>
      <c r="EF7" s="38">
        <v>0.9</v>
      </c>
      <c r="EG7" s="38">
        <v>0.64</v>
      </c>
      <c r="EH7" s="38">
        <v>0.74</v>
      </c>
      <c r="EI7" s="38">
        <v>0.83</v>
      </c>
      <c r="EJ7" s="38">
        <v>0.72</v>
      </c>
      <c r="EK7" s="38">
        <v>0.71</v>
      </c>
      <c r="EL7" s="38">
        <v>0.71</v>
      </c>
      <c r="EM7" s="38">
        <v>0.75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tahara</cp:lastModifiedBy>
  <cp:lastPrinted>2019-02-04T07:17:45Z</cp:lastPrinted>
  <dcterms:created xsi:type="dcterms:W3CDTF">2018-12-03T08:33:00Z</dcterms:created>
  <dcterms:modified xsi:type="dcterms:W3CDTF">2019-06-26T00:11:40Z</dcterms:modified>
</cp:coreProperties>
</file>