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P6" i="5"/>
  <c r="Z10" i="4" s="1"/>
  <c r="O6" i="5"/>
  <c r="R10" i="4" s="1"/>
  <c r="N6" i="5"/>
  <c r="M6" i="5"/>
  <c r="L6" i="5"/>
  <c r="Z8" i="4" s="1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J10" i="4"/>
  <c r="B10" i="4"/>
  <c r="AQ8" i="4"/>
  <c r="AI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<sst xmlns="http://schemas.openxmlformats.org/spreadsheetml/2006/main" count="217" uniqueCount="107">
  <si>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</si>
  <si>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</si>
  <si>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</si>
  <si>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</si>
  <si>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</si>
  <si>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</si>
  <si>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</si>
  <si>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</si>
  <si>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</si>
  <si>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</si>
  <si>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</si>
  <si>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</si>
  <si>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</si>
  <si>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</si>
  <si>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</si>
  <si>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</si>
  <si>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</si>
  <si>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</si>
  <si>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</si>
  <si>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</si>
  <si>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</si>
  <si>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</si>
  <si>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</si>
  <si>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</si>
  <si>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</si>
  <si>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</si>
  <si>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</si>
  <si>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</si>
  <si>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</si>
  <si>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</si>
  <si>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</si>
  <si>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</si>
  <si>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</si>
  <si>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</si>
  <si>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</si>
  <si>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</si>
  <si>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</si>
  <si>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</si>
  <si>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</si>
  <si>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</si>
  <si>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</si>
  <si>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</si>
  <si>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</si>
  <si>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</si>
  <si>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</si>
  <si>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</si>
  <si>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</si>
  <si>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</si>
  <si>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</si>
  <si>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</si>
  <si>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</si>
  <si>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</si>
  <si>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</si>
  <si>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</si>
  <si>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</si>
  <si>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</si>
  <si>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</si>
  <si>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</si>
  <si>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</si>
  <si>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</si>
  <si>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</si>
  <si>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</si>
  <si>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</si>
  <si>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</si>
  <si>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</si>
  <si>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</si>
  <si>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</si>
  <si>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</si>
  <si>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</si>
  <si>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</si>
  <si>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</si>
  <si>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</si>
  <si>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</si>
  <si>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</si>
  <si>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</si>
  <si>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</si>
  <si>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</si>
  <si>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</si>
  <si>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</si>
  <si>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</si>
  <si>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</si>
  <si>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</si>
  <si>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</si>
  <si>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</si>
  <si>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</si>
  <si>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</si>
  <si>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</si>
  <si>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</si>
  <si>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</si>
  <si>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</si>
  <si>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</si>
  <si>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</si>
  <si>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</si>
  <si>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愛知県　田原市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</si>
  <si>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</si>
  <si>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</si>
  <si>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</si>
  <si>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</si>
  <si>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</si>
  <si>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</si>
  <si>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</si>
  <si>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</si>
  <si>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</si>
  <si>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</si>
  <si>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給水収益が緩やかな減少傾向にある中、老朽施設の更新及び耐震化を進めていく必要があります。
適切に更新等を行なっていくために、より一層の経営の効率化を図るとともに、適切な財源確保が課題となります。
現在、経営戦略策定に取り組んでいるところであり、その策定及びそれに基づく事業運営により、安定した経営を目指します。</t>
    <phoneticPr fontId="4"/>
  </si>
  <si>
    <t>②管路経年化率、③管路更新率ともに平均より良い数値を示しています。
しかし、①有形固定資産減価償却率が高く、多くの施設が今後耐用年数を迎えることとなります。優先順位や資金状況を勘案しながら、着実に更新を行なっていく必要があります。</t>
    <phoneticPr fontId="4"/>
  </si>
  <si>
    <t>現時点で各指標は概ね良好な数値を示しています。
しかし、給水人口の減少等により、昨年度に引き続き、①経常収支比率及び⑤料金回収率は低下傾向にあります。
また、④企業債残高対給水収益比率のとおり、現在は企業債償還が終了しており、将来の更新投資に備えて資金を蓄えるべき時期ですが、上記のとおり収益性が低いことから、十分な投資財源を確保できていません。
なお、漏水調査や老朽管の更新により、⑧有収率にやや改善傾向がみられます。</t>
    <rPh sb="28" eb="30">
      <t>キュウスイ</t>
    </rPh>
    <rPh sb="30" eb="32">
      <t>ジンコウ</t>
    </rPh>
    <rPh sb="33" eb="36">
      <t>ゲンショウトウ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</si>
</sst>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0.86</c:v>
                </c:pt>
                <c:pt idx="1">
                  <c:v>0.95</c:v>
                </c:pt>
                <c:pt idx="2">
                  <c:v>2.2799999999999998</c:v>
                </c:pt>
                <c:pt idx="3">
                  <c:v>1.21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74464"/>
        <c:axId val="7977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74464"/>
        <c:axId val="79776384"/>
      </c:lineChart>
      <c:dateAx>
        <c:axId val="7977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76384"/>
        <c:crosses val="autoZero"/>
        <c:auto val="1"/>
        <c:lblOffset val="100"/>
        <c:baseTimeUnit val="years"/>
      </c:dateAx>
      <c:valAx>
        <c:axId val="7977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7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50.3</c:v>
                </c:pt>
                <c:pt idx="1">
                  <c:v>50.85</c:v>
                </c:pt>
                <c:pt idx="2">
                  <c:v>71.83</c:v>
                </c:pt>
                <c:pt idx="3">
                  <c:v>69.739999999999995</c:v>
                </c:pt>
                <c:pt idx="4">
                  <c:v>68.19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11200"/>
        <c:axId val="1262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1200"/>
        <c:axId val="126213120"/>
      </c:lineChart>
      <c:dateAx>
        <c:axId val="1262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213120"/>
        <c:crosses val="autoZero"/>
        <c:auto val="1"/>
        <c:lblOffset val="100"/>
        <c:baseTimeUnit val="years"/>
      </c:dateAx>
      <c:valAx>
        <c:axId val="1262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2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88.18</c:v>
                </c:pt>
                <c:pt idx="1">
                  <c:v>88.36</c:v>
                </c:pt>
                <c:pt idx="2">
                  <c:v>87.26</c:v>
                </c:pt>
                <c:pt idx="3">
                  <c:v>88.49</c:v>
                </c:pt>
                <c:pt idx="4">
                  <c:v>89.27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82848"/>
        <c:axId val="1263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82848"/>
        <c:axId val="126384768"/>
      </c:lineChart>
      <c:dateAx>
        <c:axId val="1263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84768"/>
        <c:crosses val="autoZero"/>
        <c:auto val="1"/>
        <c:lblOffset val="100"/>
        <c:baseTimeUnit val="years"/>
      </c:dateAx>
      <c:valAx>
        <c:axId val="12638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3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111.51</c:v>
                </c:pt>
                <c:pt idx="1">
                  <c:v>111.77</c:v>
                </c:pt>
                <c:pt idx="2">
                  <c:v>105.86</c:v>
                </c:pt>
                <c:pt idx="3">
                  <c:v>111.34</c:v>
                </c:pt>
                <c:pt idx="4">
                  <c:v>106.17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9104"/>
        <c:axId val="12624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39104"/>
        <c:axId val="126241024"/>
      </c:lineChart>
      <c:dateAx>
        <c:axId val="12623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241024"/>
        <c:crosses val="autoZero"/>
        <c:auto val="1"/>
        <c:lblOffset val="100"/>
        <c:baseTimeUnit val="years"/>
      </c:dateAx>
      <c:valAx>
        <c:axId val="126241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23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43.03</c:v>
                </c:pt>
                <c:pt idx="1">
                  <c:v>43.47</c:v>
                </c:pt>
                <c:pt idx="2">
                  <c:v>44.02</c:v>
                </c:pt>
                <c:pt idx="3">
                  <c:v>55.14</c:v>
                </c:pt>
                <c:pt idx="4">
                  <c:v>56.23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71488"/>
        <c:axId val="12627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71488"/>
        <c:axId val="126273408"/>
      </c:lineChart>
      <c:dateAx>
        <c:axId val="1262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273408"/>
        <c:crosses val="autoZero"/>
        <c:auto val="1"/>
        <c:lblOffset val="100"/>
        <c:baseTimeUnit val="years"/>
      </c:dateAx>
      <c:valAx>
        <c:axId val="12627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2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4.1500000000000004</c:v>
                </c:pt>
                <c:pt idx="1">
                  <c:v>5.1100000000000003</c:v>
                </c:pt>
                <c:pt idx="2">
                  <c:v>4.54</c:v>
                </c:pt>
                <c:pt idx="3">
                  <c:v>5.75</c:v>
                </c:pt>
                <c:pt idx="4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03616"/>
        <c:axId val="12630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3616"/>
        <c:axId val="126309888"/>
      </c:lineChart>
      <c:dateAx>
        <c:axId val="12630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09888"/>
        <c:crosses val="autoZero"/>
        <c:auto val="1"/>
        <c:lblOffset val="100"/>
        <c:baseTimeUnit val="years"/>
      </c:dateAx>
      <c:valAx>
        <c:axId val="12630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30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37024"/>
        <c:axId val="12633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7024"/>
        <c:axId val="126338944"/>
      </c:lineChart>
      <c:dateAx>
        <c:axId val="12633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38944"/>
        <c:crosses val="autoZero"/>
        <c:auto val="1"/>
        <c:lblOffset val="100"/>
        <c:baseTimeUnit val="years"/>
      </c:dateAx>
      <c:valAx>
        <c:axId val="126338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33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847.32</c:v>
                </c:pt>
                <c:pt idx="1">
                  <c:v>564.98</c:v>
                </c:pt>
                <c:pt idx="2">
                  <c:v>576.03</c:v>
                </c:pt>
                <c:pt idx="3">
                  <c:v>679.19</c:v>
                </c:pt>
                <c:pt idx="4">
                  <c:v>625.66999999999996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94112"/>
        <c:axId val="12599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94112"/>
        <c:axId val="125996032"/>
      </c:lineChart>
      <c:dateAx>
        <c:axId val="12599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96032"/>
        <c:crosses val="autoZero"/>
        <c:auto val="1"/>
        <c:lblOffset val="100"/>
        <c:baseTimeUnit val="years"/>
      </c:dateAx>
      <c:valAx>
        <c:axId val="12599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99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0.21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07936"/>
        <c:axId val="1260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07936"/>
        <c:axId val="126096128"/>
      </c:lineChart>
      <c:dateAx>
        <c:axId val="12600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096128"/>
        <c:crosses val="autoZero"/>
        <c:auto val="1"/>
        <c:lblOffset val="100"/>
        <c:baseTimeUnit val="years"/>
      </c:dateAx>
      <c:valAx>
        <c:axId val="12609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00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107.47</c:v>
                </c:pt>
                <c:pt idx="1">
                  <c:v>106.99</c:v>
                </c:pt>
                <c:pt idx="2">
                  <c:v>100.76</c:v>
                </c:pt>
                <c:pt idx="3">
                  <c:v>103.19</c:v>
                </c:pt>
                <c:pt idx="4">
                  <c:v>101.36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30432"/>
        <c:axId val="1261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0432"/>
        <c:axId val="126132608"/>
      </c:lineChart>
      <c:dateAx>
        <c:axId val="1261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132608"/>
        <c:crosses val="autoZero"/>
        <c:auto val="1"/>
        <c:lblOffset val="100"/>
        <c:baseTimeUnit val="years"/>
      </c:dateAx>
      <c:valAx>
        <c:axId val="1261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3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136.30000000000001</c:v>
                </c:pt>
                <c:pt idx="1">
                  <c:v>136.9</c:v>
                </c:pt>
                <c:pt idx="2">
                  <c:v>145.58000000000001</c:v>
                </c:pt>
                <c:pt idx="3">
                  <c:v>142.47</c:v>
                </c:pt>
                <c:pt idx="4">
                  <c:v>145.28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8816"/>
        <c:axId val="12618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78816"/>
        <c:axId val="126180736"/>
      </c:lineChart>
      <c:dateAx>
        <c:axId val="12617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180736"/>
        <c:crosses val="autoZero"/>
        <c:auto val="1"/>
        <c:lblOffset val="100"/>
        <c:baseTimeUnit val="years"/>
      </c:dateAx>
      <c:valAx>
        <c:axId val="12618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7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愛知県　田原市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A4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64078</v>
      </c>
      <c r="AJ8" s="75"/>
      <c r="AK8" s="75"/>
      <c r="AL8" s="75"/>
      <c r="AM8" s="75"/>
      <c r="AN8" s="75"/>
      <c r="AO8" s="75"/>
      <c r="AP8" s="76"/>
      <c r="AQ8" s="57">
        <f>データ!R6</f>
        <v>191.12</v>
      </c>
      <c r="AR8" s="57"/>
      <c r="AS8" s="57"/>
      <c r="AT8" s="57"/>
      <c r="AU8" s="57"/>
      <c r="AV8" s="57"/>
      <c r="AW8" s="57"/>
      <c r="AX8" s="57"/>
      <c r="AY8" s="57">
        <f>データ!S6</f>
        <v>335.28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96.16</v>
      </c>
      <c r="K10" s="57"/>
      <c r="L10" s="57"/>
      <c r="M10" s="57"/>
      <c r="N10" s="57"/>
      <c r="O10" s="57"/>
      <c r="P10" s="57"/>
      <c r="Q10" s="57"/>
      <c r="R10" s="57">
        <f>データ!O6</f>
        <v>99.91</v>
      </c>
      <c r="S10" s="57"/>
      <c r="T10" s="57"/>
      <c r="U10" s="57"/>
      <c r="V10" s="57"/>
      <c r="W10" s="57"/>
      <c r="X10" s="57"/>
      <c r="Y10" s="57"/>
      <c r="Z10" s="65">
        <f>データ!P6</f>
        <v>2322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63794</v>
      </c>
      <c r="AJ10" s="65"/>
      <c r="AK10" s="65"/>
      <c r="AL10" s="65"/>
      <c r="AM10" s="65"/>
      <c r="AN10" s="65"/>
      <c r="AO10" s="65"/>
      <c r="AP10" s="65"/>
      <c r="AQ10" s="57">
        <f>データ!U6</f>
        <v>191.12</v>
      </c>
      <c r="AR10" s="57"/>
      <c r="AS10" s="57"/>
      <c r="AT10" s="57"/>
      <c r="AU10" s="57"/>
      <c r="AV10" s="57"/>
      <c r="AW10" s="57"/>
      <c r="AX10" s="57"/>
      <c r="AY10" s="57">
        <f>データ!V6</f>
        <v>333.79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232319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愛知県　田原市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96.16</v>
      </c>
      <c r="O6" s="32">
        <f t="shared" si="3"/>
        <v>99.91</v>
      </c>
      <c r="P6" s="32">
        <f t="shared" si="3"/>
        <v>2322</v>
      </c>
      <c r="Q6" s="32">
        <f t="shared" si="3"/>
        <v>64078</v>
      </c>
      <c r="R6" s="32">
        <f t="shared" si="3"/>
        <v>191.12</v>
      </c>
      <c r="S6" s="32">
        <f t="shared" si="3"/>
        <v>335.28</v>
      </c>
      <c r="T6" s="32">
        <f t="shared" si="3"/>
        <v>63794</v>
      </c>
      <c r="U6" s="32">
        <f t="shared" si="3"/>
        <v>191.12</v>
      </c>
      <c r="V6" s="32">
        <f t="shared" si="3"/>
        <v>333.79</v>
      </c>
      <c r="W6" s="33">
        <f>IF(W7="",NA(),W7)</f>
        <v>111.51</v>
      </c>
      <c r="X6" s="33">
        <f t="shared" ref="X6:AF6" si="4">IF(X7="",NA(),X7)</f>
        <v>111.77</v>
      </c>
      <c r="Y6" s="33">
        <f t="shared" si="4"/>
        <v>105.86</v>
      </c>
      <c r="Z6" s="33">
        <f t="shared" si="4"/>
        <v>111.34</v>
      </c>
      <c r="AA6" s="33">
        <f t="shared" si="4"/>
        <v>106.17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847.32</v>
      </c>
      <c r="AT6" s="33">
        <f t="shared" ref="AT6:BB6" si="6">IF(AT7="",NA(),AT7)</f>
        <v>564.98</v>
      </c>
      <c r="AU6" s="33">
        <f t="shared" si="6"/>
        <v>576.03</v>
      </c>
      <c r="AV6" s="33">
        <f t="shared" si="6"/>
        <v>679.19</v>
      </c>
      <c r="AW6" s="33">
        <f t="shared" si="6"/>
        <v>625.66999999999996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0.42</v>
      </c>
      <c r="BE6" s="33">
        <f t="shared" ref="BE6:BM6" si="7">IF(BE7="",NA(),BE7)</f>
        <v>0.21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107.47</v>
      </c>
      <c r="BP6" s="33">
        <f t="shared" ref="BP6:BX6" si="8">IF(BP7="",NA(),BP7)</f>
        <v>106.99</v>
      </c>
      <c r="BQ6" s="33">
        <f t="shared" si="8"/>
        <v>100.76</v>
      </c>
      <c r="BR6" s="33">
        <f t="shared" si="8"/>
        <v>103.19</v>
      </c>
      <c r="BS6" s="33">
        <f t="shared" si="8"/>
        <v>101.36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136.30000000000001</v>
      </c>
      <c r="CA6" s="33">
        <f t="shared" ref="CA6:CI6" si="9">IF(CA7="",NA(),CA7)</f>
        <v>136.9</v>
      </c>
      <c r="CB6" s="33">
        <f t="shared" si="9"/>
        <v>145.58000000000001</v>
      </c>
      <c r="CC6" s="33">
        <f t="shared" si="9"/>
        <v>142.47</v>
      </c>
      <c r="CD6" s="33">
        <f t="shared" si="9"/>
        <v>145.28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50.3</v>
      </c>
      <c r="CL6" s="33">
        <f t="shared" ref="CL6:CT6" si="10">IF(CL7="",NA(),CL7)</f>
        <v>50.85</v>
      </c>
      <c r="CM6" s="33">
        <f t="shared" si="10"/>
        <v>71.83</v>
      </c>
      <c r="CN6" s="33">
        <f t="shared" si="10"/>
        <v>69.739999999999995</v>
      </c>
      <c r="CO6" s="33">
        <f t="shared" si="10"/>
        <v>68.19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88.18</v>
      </c>
      <c r="CW6" s="33">
        <f t="shared" ref="CW6:DE6" si="11">IF(CW7="",NA(),CW7)</f>
        <v>88.36</v>
      </c>
      <c r="CX6" s="33">
        <f t="shared" si="11"/>
        <v>87.26</v>
      </c>
      <c r="CY6" s="33">
        <f t="shared" si="11"/>
        <v>88.49</v>
      </c>
      <c r="CZ6" s="33">
        <f t="shared" si="11"/>
        <v>89.27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43.03</v>
      </c>
      <c r="DH6" s="33">
        <f t="shared" ref="DH6:DP6" si="12">IF(DH7="",NA(),DH7)</f>
        <v>43.47</v>
      </c>
      <c r="DI6" s="33">
        <f t="shared" si="12"/>
        <v>44.02</v>
      </c>
      <c r="DJ6" s="33">
        <f t="shared" si="12"/>
        <v>55.14</v>
      </c>
      <c r="DK6" s="33">
        <f t="shared" si="12"/>
        <v>56.23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4.1500000000000004</v>
      </c>
      <c r="DS6" s="33">
        <f t="shared" ref="DS6:EA6" si="13">IF(DS7="",NA(),DS7)</f>
        <v>5.1100000000000003</v>
      </c>
      <c r="DT6" s="33">
        <f t="shared" si="13"/>
        <v>4.54</v>
      </c>
      <c r="DU6" s="33">
        <f t="shared" si="13"/>
        <v>5.75</v>
      </c>
      <c r="DV6" s="33">
        <f t="shared" si="13"/>
        <v>9.1999999999999993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0.86</v>
      </c>
      <c r="ED6" s="33">
        <f t="shared" ref="ED6:EL6" si="14">IF(ED7="",NA(),ED7)</f>
        <v>0.95</v>
      </c>
      <c r="EE6" s="33">
        <f t="shared" si="14"/>
        <v>2.2799999999999998</v>
      </c>
      <c r="EF6" s="33">
        <f t="shared" si="14"/>
        <v>1.21</v>
      </c>
      <c r="EG6" s="33">
        <f t="shared" si="14"/>
        <v>0.9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232319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96.16</v>
      </c>
      <c r="O7" s="36">
        <v>99.91</v>
      </c>
      <c r="P7" s="36">
        <v>2322</v>
      </c>
      <c r="Q7" s="36">
        <v>64078</v>
      </c>
      <c r="R7" s="36">
        <v>191.12</v>
      </c>
      <c r="S7" s="36">
        <v>335.28</v>
      </c>
      <c r="T7" s="36">
        <v>63794</v>
      </c>
      <c r="U7" s="36">
        <v>191.12</v>
      </c>
      <c r="V7" s="36">
        <v>333.79</v>
      </c>
      <c r="W7" s="36">
        <v>111.51</v>
      </c>
      <c r="X7" s="36">
        <v>111.77</v>
      </c>
      <c r="Y7" s="36">
        <v>105.86</v>
      </c>
      <c r="Z7" s="36">
        <v>111.34</v>
      </c>
      <c r="AA7" s="36">
        <v>106.17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847.32</v>
      </c>
      <c r="AT7" s="36">
        <v>564.98</v>
      </c>
      <c r="AU7" s="36">
        <v>576.03</v>
      </c>
      <c r="AV7" s="36">
        <v>679.19</v>
      </c>
      <c r="AW7" s="36">
        <v>625.66999999999996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0.42</v>
      </c>
      <c r="BE7" s="36">
        <v>0.21</v>
      </c>
      <c r="BF7" s="36">
        <v>0</v>
      </c>
      <c r="BG7" s="36">
        <v>0</v>
      </c>
      <c r="BH7" s="36">
        <v>0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107.47</v>
      </c>
      <c r="BP7" s="36">
        <v>106.99</v>
      </c>
      <c r="BQ7" s="36">
        <v>100.76</v>
      </c>
      <c r="BR7" s="36">
        <v>103.19</v>
      </c>
      <c r="BS7" s="36">
        <v>101.36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136.30000000000001</v>
      </c>
      <c r="CA7" s="36">
        <v>136.9</v>
      </c>
      <c r="CB7" s="36">
        <v>145.58000000000001</v>
      </c>
      <c r="CC7" s="36">
        <v>142.47</v>
      </c>
      <c r="CD7" s="36">
        <v>145.28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50.3</v>
      </c>
      <c r="CL7" s="36">
        <v>50.85</v>
      </c>
      <c r="CM7" s="36">
        <v>71.83</v>
      </c>
      <c r="CN7" s="36">
        <v>69.739999999999995</v>
      </c>
      <c r="CO7" s="36">
        <v>68.19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88.18</v>
      </c>
      <c r="CW7" s="36">
        <v>88.36</v>
      </c>
      <c r="CX7" s="36">
        <v>87.26</v>
      </c>
      <c r="CY7" s="36">
        <v>88.49</v>
      </c>
      <c r="CZ7" s="36">
        <v>89.27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43.03</v>
      </c>
      <c r="DH7" s="36">
        <v>43.47</v>
      </c>
      <c r="DI7" s="36">
        <v>44.02</v>
      </c>
      <c r="DJ7" s="36">
        <v>55.14</v>
      </c>
      <c r="DK7" s="36">
        <v>56.23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4.1500000000000004</v>
      </c>
      <c r="DS7" s="36">
        <v>5.1100000000000003</v>
      </c>
      <c r="DT7" s="36">
        <v>4.54</v>
      </c>
      <c r="DU7" s="36">
        <v>5.75</v>
      </c>
      <c r="DV7" s="36">
        <v>9.1999999999999993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0.86</v>
      </c>
      <c r="ED7" s="36">
        <v>0.95</v>
      </c>
      <c r="EE7" s="36">
        <v>2.2799999999999998</v>
      </c>
      <c r="EF7" s="36">
        <v>1.21</v>
      </c>
      <c r="EG7" s="36">
        <v>0.9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H24-NPC-255</cp:lastModifiedBy>
  <cp:lastPrinted>2017-02-23T09:43:06Z</cp:lastPrinted>
  <dcterms:created xsi:type="dcterms:W3CDTF">2017-02-01T08:43:13Z</dcterms:created>
  <dcterms:modified xsi:type="dcterms:W3CDTF">2017-02-28T06:18:29Z</dcterms:modified>
</cp:coreProperties>
</file>